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howInkAnnotation="0" codeName="ThisWorkbook" defaultThemeVersion="124226"/>
  <mc:AlternateContent xmlns:mc="http://schemas.openxmlformats.org/markup-compatibility/2006">
    <mc:Choice Requires="x15">
      <x15ac:absPath xmlns:x15ac="http://schemas.microsoft.com/office/spreadsheetml/2010/11/ac" url="C:\Users\cmorenol\Documents\SDO\Planes SDO\Plan Sectorial\"/>
    </mc:Choice>
  </mc:AlternateContent>
  <bookViews>
    <workbookView xWindow="0" yWindow="0" windowWidth="28800" windowHeight="12225" tabRatio="823" firstSheet="1" activeTab="5"/>
  </bookViews>
  <sheets>
    <sheet name="TALENTO HUMANO" sheetId="11" r:id="rId1"/>
    <sheet name="DIRECCIONAMIENTO ESTRATEGICO" sheetId="9" r:id="rId2"/>
    <sheet name="VALORES PARA RESULTADOS" sheetId="10" r:id="rId3"/>
    <sheet name="EVALUACIÓN DE RESULTADOS" sheetId="14" r:id="rId4"/>
    <sheet name="INFORMACIÓN Y COMUNICACIÓN" sheetId="12" r:id="rId5"/>
    <sheet name="GESTIÓN DEL CONOCIMIENTO" sheetId="13" r:id="rId6"/>
    <sheet name="CONTROL INTERNO" sheetId="15" r:id="rId7"/>
    <sheet name="Categorías" sheetId="7" state="hidden" r:id="rId8"/>
  </sheets>
  <calcPr calcId="171027"/>
  <fileRecoveryPr autoRecover="0"/>
</workbook>
</file>

<file path=xl/calcChain.xml><?xml version="1.0" encoding="utf-8"?>
<calcChain xmlns="http://schemas.openxmlformats.org/spreadsheetml/2006/main">
  <c r="N122" i="9" l="1"/>
  <c r="N115" i="9" l="1"/>
  <c r="N114" i="9"/>
  <c r="N113" i="9"/>
  <c r="N112" i="9"/>
  <c r="N110" i="9"/>
  <c r="N105" i="9"/>
  <c r="N101" i="9"/>
  <c r="N97" i="9"/>
  <c r="N94" i="9"/>
  <c r="N92" i="9"/>
  <c r="N91" i="9"/>
  <c r="N88" i="9"/>
  <c r="N87" i="9"/>
  <c r="N83" i="9"/>
  <c r="D267" i="9" l="1"/>
  <c r="D175" i="9"/>
  <c r="D245" i="9" l="1"/>
  <c r="D238" i="9"/>
  <c r="D196" i="9"/>
  <c r="D183" i="9"/>
  <c r="D150" i="9"/>
  <c r="D139" i="9"/>
  <c r="D129" i="9"/>
  <c r="D116" i="9"/>
  <c r="D77" i="9"/>
  <c r="D15" i="9" l="1"/>
</calcChain>
</file>

<file path=xl/sharedStrings.xml><?xml version="1.0" encoding="utf-8"?>
<sst xmlns="http://schemas.openxmlformats.org/spreadsheetml/2006/main" count="1721" uniqueCount="742">
  <si>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</si>
  <si>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</si>
  <si>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</si>
  <si>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</si>
  <si>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</si>
  <si>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</si>
  <si>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</si>
  <si>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</si>
  <si>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</si>
  <si>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</si>
  <si>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</si>
  <si>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</si>
  <si>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</si>
  <si>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</si>
  <si>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</si>
  <si>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</si>
  <si>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</si>
  <si>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</si>
  <si>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</si>
  <si>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</si>
  <si>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</si>
  <si>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</si>
  <si>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</si>
  <si>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</si>
  <si>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</si>
  <si>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</si>
  <si>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</si>
  <si>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</si>
  <si>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</si>
  <si>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</si>
  <si>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</si>
  <si>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</si>
  <si>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</si>
  <si>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</si>
  <si>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</si>
  <si>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</si>
  <si>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</si>
  <si>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</si>
  <si>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</si>
  <si>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</si>
  <si>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</si>
  <si>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</si>
  <si>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</si>
  <si>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</si>
  <si>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</si>
  <si>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</si>
  <si>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</si>
  <si>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</si>
  <si>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</si>
  <si>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</si>
  <si>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</si>
  <si>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</si>
  <si>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</si>
  <si>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</si>
  <si>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</si>
  <si>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</si>
  <si>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</si>
  <si>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</si>
  <si>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</si>
  <si>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</si>
  <si>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</si>
  <si>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</si>
  <si>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</si>
  <si>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</si>
  <si>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</si>
  <si>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</si>
  <si>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</si>
  <si>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</si>
  <si>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</si>
  <si>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</si>
  <si>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</si>
  <si>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</si>
  <si>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</si>
  <si>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</si>
  <si>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</si>
  <si>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</si>
  <si>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</si>
  <si>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</si>
  <si>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</si>
  <si>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</si>
  <si>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</si>
  <si>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</si>
  <si>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</si>
  <si>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</si>
  <si>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</si>
  <si>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</si>
  <si>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</si>
  <si>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</si>
  <si>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</si>
  <si>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</si>
  <si>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</si>
  <si>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</si>
  <si>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Desarrollar una iniciativa de de innovación abierta en la entidad.</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</si>
  <si>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</si>
  <si>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</si>
  <si>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</si>
  <si>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</si>
  <si>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</si>
  <si>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Formular y desarrollar el Programa Anual de Auditoria para evaluar la gestión institucional.</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</si>
  <si>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</si>
  <si>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</si>
  <si>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</si>
  <si>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</si>
  <si>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</si>
  <si>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</si>
  <si>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</si>
  <si>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</si>
  <si>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</si>
  <si>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</si>
  <si>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</si>
  <si>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</si>
  <si>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</si>
  <si>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</si>
  <si>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</si>
  <si>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Formular o ajustar el 100% de los proyectos de inversión de  la Entidad Adscrita y/o Vinculada  a la estructura de cadena de valor de los programas presupuestales 2019</t>
  </si>
  <si>
    <t>pocentaje</t>
  </si>
  <si>
    <t>Elaborar la estrategia y herramientas de seguimiento a planes programas y proyectos de la entidad a nivel estrategico táctico y operativo</t>
  </si>
  <si>
    <t>Autodiagnostico FURAG II</t>
  </si>
  <si>
    <t>Realizar el seguimiento y la evaluación al cumplimiento de las metas o el uso de recursos de acuerdo a la planeación institucional, asi como garantizar la toma de decisiones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</si>
  <si>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</si>
  <si>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</si>
  <si>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</si>
  <si>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</si>
  <si>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</si>
  <si>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Realizar la ejecución presupuestal de la entidad realizando los ajustes a los que haya lugar.</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</si>
  <si>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</si>
  <si>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</si>
  <si>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</si>
  <si>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</si>
  <si>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</si>
  <si>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</si>
  <si>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</si>
  <si>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</si>
  <si>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</si>
  <si>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</si>
  <si>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</si>
  <si>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</si>
  <si>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</si>
  <si>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</si>
  <si>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</si>
  <si>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</si>
  <si>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</si>
  <si>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</si>
  <si>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</si>
  <si>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 xml:space="preserve">Procentaje de ejecución del plan </t>
  </si>
  <si>
    <t>Numero de informes de PQRSD publicados</t>
  </si>
  <si>
    <t>Registrar, clasificar y realizar seguimiento la atención de PQRSD realizadas por los grupos de valor y las partes interesadas</t>
  </si>
  <si>
    <t>Procentaje de información publicada de acuerdo con el cronograma establecido</t>
  </si>
  <si>
    <t>Realizar programación de la actualización de la información institucional derivada del cumplimiento de la Ley 1712 de 2014. Decreto 103 de 2015 y Resolución 3564 de 2015.</t>
  </si>
  <si>
    <t>No. de iniciativas de innovación abierta implementadas</t>
  </si>
  <si>
    <t>Procentaje de HV cargadas en el SIGEP</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</si>
  <si>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</si>
  <si>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</si>
  <si>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</si>
  <si>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</si>
  <si>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definición y ejecución plan de trabajo</t>
  </si>
  <si>
    <t xml:space="preserve">Cumplimiento Plan Estrategico TH </t>
  </si>
  <si>
    <t>01/0172018</t>
  </si>
  <si>
    <t xml:space="preserve">30/032018 </t>
  </si>
  <si>
    <t xml:space="preserve">Poblacion Caracterizada </t>
  </si>
  <si>
    <t>100 % Población Caracterizada</t>
  </si>
  <si>
    <t xml:space="preserve">
Realizado el diagnostico de la población al 100% </t>
  </si>
  <si>
    <t xml:space="preserve">Implementación SG- SST </t>
  </si>
  <si>
    <t xml:space="preserve">Fortalecimiento y desarrollo del Talento Humano </t>
  </si>
  <si>
    <t xml:space="preserve">Cumplimiento plan Ambiente y Cultura  Laboral </t>
  </si>
  <si>
    <t xml:space="preserve">Cumplimiento  Plan Implementación Código de Integridad </t>
  </si>
  <si>
    <t>Númerico</t>
  </si>
  <si>
    <t>Programa Anual de Auditoría</t>
  </si>
  <si>
    <t xml:space="preserve">Plan de Mejoramiento </t>
  </si>
  <si>
    <t>Cumplimiento plan de trabajo de Vinculación, Desarrollo Y Crecimiento Y Desvinculación   Laboral</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</si>
  <si>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</si>
  <si>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</si>
  <si>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</si>
  <si>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</si>
  <si>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</si>
  <si>
    <t xml:space="preserve">PLAN MISIONAL Y DE GOBIERNO </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</si>
  <si>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</si>
  <si>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</si>
  <si>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</si>
  <si>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</si>
  <si>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</si>
  <si>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</si>
  <si>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</si>
  <si>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</si>
  <si>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</si>
  <si>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</si>
  <si>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</si>
  <si>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</si>
  <si>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</si>
  <si>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</si>
  <si>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</si>
  <si>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</si>
  <si>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</si>
  <si>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Establecimientos Educativos con materiales de inglés distribuidos</t>
  </si>
  <si>
    <t xml:space="preserve">Estudiantes que participan de estrategias de seguimiento periódico de los aprendizajes </t>
  </si>
  <si>
    <t>Estudiantes que participan en las campañas e iniciativas para el fomento de competencias comunicativas 2.1.2.2</t>
  </si>
  <si>
    <t>Estudiantes que se presentan en la plataforma Supérate con el Saber</t>
  </si>
  <si>
    <t>Evento Central Foro Educativo Nacional realizado</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</si>
  <si>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</si>
  <si>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</si>
  <si>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</si>
  <si>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</si>
  <si>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</si>
  <si>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</si>
  <si>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</si>
  <si>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</si>
  <si>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</si>
  <si>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</si>
  <si>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</si>
  <si>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</si>
  <si>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</si>
  <si>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</si>
  <si>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</si>
  <si>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</si>
  <si>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</si>
  <si>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</si>
  <si>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</si>
  <si>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</si>
  <si>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</si>
  <si>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</si>
  <si>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</si>
  <si>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</si>
  <si>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</si>
  <si>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</si>
  <si>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</si>
  <si>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</si>
  <si>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</si>
  <si>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</si>
  <si>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</si>
  <si>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</si>
  <si>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</si>
  <si>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</si>
  <si>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</si>
  <si>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</si>
  <si>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</si>
  <si>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</si>
  <si>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</si>
  <si>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</si>
  <si>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</si>
  <si>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</si>
  <si>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</si>
  <si>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</si>
  <si>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</si>
  <si>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</si>
  <si>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</si>
  <si>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</si>
  <si>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</si>
  <si>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</si>
  <si>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</si>
  <si>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</si>
  <si>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</si>
  <si>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</si>
  <si>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</si>
  <si>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</si>
  <si>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</si>
  <si>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</si>
  <si>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</si>
  <si>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</si>
  <si>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</si>
  <si>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</si>
  <si>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</si>
  <si>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</si>
  <si>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</si>
  <si>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</si>
  <si>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</si>
  <si>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</si>
  <si>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</si>
  <si>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</si>
  <si>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</si>
  <si>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</si>
  <si>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</si>
  <si>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</si>
  <si>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</si>
  <si>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</si>
  <si>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</si>
  <si>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Créditos condonables adjudicados a población en condición de discapacidad</t>
  </si>
  <si>
    <t>Creditos Condonables adjudicados</t>
  </si>
  <si>
    <t>Adjudicar Creditos Condonables</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</si>
  <si>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</si>
  <si>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</si>
  <si>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</si>
  <si>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</si>
  <si>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</si>
  <si>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</si>
  <si>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</si>
  <si>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</si>
  <si>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</si>
  <si>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</si>
  <si>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</si>
  <si>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</si>
  <si>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</si>
  <si>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</si>
  <si>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Subsidios de matrícula adjudicados a Mejores Bachilleres - Ley 1546 de 2012</t>
  </si>
  <si>
    <t>Adjudicar y/o renovar Beca "Jóvenes ciudadanos de Paz"</t>
  </si>
  <si>
    <t>Otorgar la Beca "Omaira Sánchez"</t>
  </si>
  <si>
    <t>Subsidios de sostenimiento a los mejores bachilleres - Ley 1546 de 2012</t>
  </si>
  <si>
    <t>Subsidios de Sostenimiento renovados</t>
  </si>
  <si>
    <t>Renovar Subsidios de Sostenimiento</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</si>
  <si>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</si>
  <si>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</si>
  <si>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</si>
  <si>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</si>
  <si>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</si>
  <si>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</si>
  <si>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</si>
  <si>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</si>
  <si>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</si>
  <si>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</si>
  <si>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</si>
  <si>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</si>
  <si>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</si>
  <si>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</si>
  <si>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</si>
  <si>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</si>
  <si>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</si>
  <si>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</si>
  <si>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</si>
  <si>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</si>
  <si>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</si>
  <si>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</si>
  <si>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</si>
  <si>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</si>
  <si>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</si>
  <si>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</si>
  <si>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</si>
  <si>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</si>
  <si>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</si>
  <si>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</si>
  <si>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</si>
  <si>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</si>
  <si>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</si>
  <si>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</si>
  <si>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</si>
  <si>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</si>
  <si>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</si>
  <si>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</si>
  <si>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</si>
  <si>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</si>
  <si>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</si>
  <si>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</si>
  <si>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</si>
  <si>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</si>
  <si>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</si>
  <si>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</si>
  <si>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</si>
  <si>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 xml:space="preserve">Porcentaje de Ingresos generados por nuevos negocios </t>
  </si>
  <si>
    <t>Actualizar y documentar el modelo de negocio</t>
  </si>
  <si>
    <t>Agenda de investigación</t>
  </si>
  <si>
    <t>Número de Investigaciones desarrolladas con información institucional</t>
  </si>
  <si>
    <t>Agenda de investigación interna</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</si>
  <si>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</si>
  <si>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</si>
  <si>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</si>
  <si>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</si>
  <si>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</si>
  <si>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t xml:space="preserve">Libros y textos escolares producidos  en formato digital accesible </t>
  </si>
  <si>
    <t xml:space="preserve">Producir libros y textos escolares producidos  en formato digital accesible para las personas con discapacidad visual </t>
  </si>
  <si>
    <t xml:space="preserve">Libros digitales accesibles descargados </t>
  </si>
  <si>
    <t xml:space="preserve">Promover las descargas de libros digitales accesibles de la biblioteca virtual para personas con discapacidad visual </t>
  </si>
  <si>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</si>
  <si>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</si>
  <si>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</si>
  <si>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</si>
  <si>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</si>
  <si>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</si>
  <si>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</si>
  <si>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</si>
  <si>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</si>
  <si>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</si>
  <si>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</si>
  <si>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FODESEP</t>
  </si>
  <si>
    <t>ETITC</t>
  </si>
  <si>
    <t>Facultades caracterizadas</t>
  </si>
  <si>
    <t>Mejorar la calidad de vida de la comunidad universitaria mediante la caraterización de los estudiantes. Al menos Programas de educación superior</t>
  </si>
  <si>
    <t>Programas de Educación Superior acreditados o con visita de pares</t>
  </si>
  <si>
    <t>Acreditar los programas de Educación Superior de la ETITC o al menos obtener la visita de pares</t>
  </si>
  <si>
    <t>INFOTEP SAN JUAN DEL CESAR</t>
  </si>
  <si>
    <t>Programas nuevos con solicitud de registro calificado</t>
  </si>
  <si>
    <t>Realizar los estudios  y diseños para cuatro (4)  nuevos programas académicos para solicitud de registro calificado en el CONACES</t>
  </si>
  <si>
    <t>Estrategias de Marketing Implementadas</t>
  </si>
  <si>
    <t>Realizar diseñar e implementar una (1) estrategia de Marketing para mejorar la cobertura de los programas exitentes</t>
  </si>
  <si>
    <t>Docentes formados en posgrados</t>
  </si>
  <si>
    <t>Apoyar la Formación de Docentes en Postgrados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</si>
  <si>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</si>
  <si>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</si>
  <si>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Eventos de capacitación Realizados</t>
  </si>
  <si>
    <t>Realizar cuatro (4) enventos de capacitación  a docentes en competencias investigativas, Metodologicas y  pedagógicas.</t>
  </si>
  <si>
    <t>Instituciones Articuladas</t>
  </si>
  <si>
    <t>Fortalecer el programa de articulación con las  seis (6) instituciones de educación media.</t>
  </si>
  <si>
    <t>Grupos de Investigación Categorizados Fortalecidos</t>
  </si>
  <si>
    <t>Formular y ejecutar un plan de Trabajo para Fortalecer y consolidar las competencia investigativas  de los Cuatro (4) grupos de investigación actualmente categorizados en COLCIENCIAS</t>
  </si>
  <si>
    <t>INFOTEP SAN ANDRÉS</t>
  </si>
  <si>
    <t>Incrementar el número de estudiantes matriculados en diplomados y eventos de educación continua con respecto al año 2017</t>
  </si>
  <si>
    <t>Realizar diplomados y eventos de educación continua</t>
  </si>
  <si>
    <t>Número de estrategias de comunicación ejecutadas</t>
  </si>
  <si>
    <t>Promocionar y divulgar las actividades académicas, de proyección Social y extensión</t>
  </si>
  <si>
    <t>Número de campañas de divulgación ejecutadas</t>
  </si>
  <si>
    <t xml:space="preserve">Total de alianzas establecidas </t>
  </si>
  <si>
    <t>Fortalecer la integración de la institución con el sector productivo, egresados y la comunidad</t>
  </si>
  <si>
    <t>Formular proyectos de investigación</t>
  </si>
  <si>
    <t>Fortalecer los semilleros de Investigación</t>
  </si>
  <si>
    <t>Asistir a las sesiones programadas de capacitación
Obtener la certificación por parte de los servidores del instituto</t>
  </si>
  <si>
    <t>Realizar y/o participar eventos de capacitación  para fortalecer las capacidades investigativas</t>
  </si>
  <si>
    <t>Asistir a eventos académico a nivel nacional
Asistir a un (1) evento académico a nivel internacional</t>
  </si>
  <si>
    <t xml:space="preserve">Participar en eventos académicos misionales en el orden nacional e internacional </t>
  </si>
  <si>
    <t>Conformar administrativamente unidad - equipo de Emprendimiento
Formular un (1) proyecto de Emprendimiento
Inscripción de un (1) proyecto en uno de los fondos de financiación</t>
  </si>
  <si>
    <t>Conformar la Unidad de Emprendimiento</t>
  </si>
  <si>
    <t xml:space="preserve">Registrar un nuevo programa académico </t>
  </si>
  <si>
    <t>Registrar nuevos programas académicos</t>
  </si>
  <si>
    <t>Gestionar convenio para ofrecer programa de pregrado y/o postgrado</t>
  </si>
  <si>
    <t>Gestionar convenios académicos para traer programas pregrado y/o postgrado</t>
  </si>
  <si>
    <t xml:space="preserve">Asistir a las sesiones programadas de capacitación
</t>
  </si>
  <si>
    <t>Fortalecer las competencias académicas, pedadógicas y tecnológicas de los docentes y funcionarios de la institución</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</si>
  <si>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</si>
  <si>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</si>
  <si>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</si>
  <si>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</si>
  <si>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Mantener las condiciones de Seguridad y Salud en el Trabajo</t>
  </si>
  <si>
    <t>Mantenimiento del gimnasio institucional</t>
  </si>
  <si>
    <t>Adquirir  la dotación identificada para las actividades de Bienestar</t>
  </si>
  <si>
    <t>Dotación para la ejecución de las actividades contempladas en el Plan de Bienestar e Inclusión</t>
  </si>
  <si>
    <t>Ejecutar el Plan Institucional de Capacitaciones</t>
  </si>
  <si>
    <t>Capacitación a la comunidad Educativa del INFOTEP</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</si>
  <si>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</si>
  <si>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</si>
  <si>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</si>
  <si>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</si>
  <si>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</si>
  <si>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</si>
  <si>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Consolidar  convenios académicos</t>
  </si>
  <si>
    <t>Consolidar convenios académicos</t>
  </si>
  <si>
    <t>Promocionar eventos el programa de inmersión  (inglés y español)</t>
  </si>
  <si>
    <t>Promocionar la institución (regional, nacional e internacionalización)</t>
  </si>
  <si>
    <t>Participar en actividades en lenguas a nivel  local y nacional</t>
  </si>
  <si>
    <t>Participar en actividades académicas en lenguas</t>
  </si>
  <si>
    <t>Desarrollar  las acciones del plan de formación en lenguas y cultura</t>
  </si>
  <si>
    <t>Apoyo a la coordinación del proyecto</t>
  </si>
  <si>
    <t xml:space="preserve">Actualizar e Implementar el modelo de articulación </t>
  </si>
  <si>
    <t>Coordinación y Apoyo para la ejecución del proyecto</t>
  </si>
  <si>
    <t>Adquirir la dotación identificada del proyecto de articulación</t>
  </si>
  <si>
    <t>Adquisición anual de uniformes para estudiantes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</si>
  <si>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</si>
  <si>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</si>
  <si>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</si>
  <si>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</si>
  <si>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Realizar  actividades académicas extracurriculares y extramuros</t>
  </si>
  <si>
    <t>Actividades académicas extracurriculares y extramuro</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</si>
  <si>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</si>
  <si>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</si>
  <si>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</si>
  <si>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</si>
  <si>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Realizar procesos de induccón y reinducción</t>
  </si>
  <si>
    <t>Realizar procesos de inducción, reinducción a rectores, padres de familia, docentes, estudiantes de las IEM</t>
  </si>
  <si>
    <t>Establecer planes de negocio</t>
  </si>
  <si>
    <t>Plan de raices de Infotep</t>
  </si>
  <si>
    <t>Cumplir con las actividades del proyecto de vida y de orientación vocacional</t>
  </si>
  <si>
    <t>Programa de orientación vocacional</t>
  </si>
  <si>
    <t>Entegar bonos de transporte público a los estudiantes articulados</t>
  </si>
  <si>
    <t>Auxilio de transporte</t>
  </si>
  <si>
    <t>Realizar planes de mejoramiento académico a los estudiantes articuladores</t>
  </si>
  <si>
    <t>Planes semestrales de mejoramiento académico</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</si>
  <si>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</si>
  <si>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</si>
  <si>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</si>
  <si>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</si>
  <si>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</si>
  <si>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INTENALCO</t>
  </si>
  <si>
    <t>N° total de estudiantes nuevos matriculados en las los dos periodos académicos de la vigencia</t>
  </si>
  <si>
    <t xml:space="preserve">Ejecutar actividades y estrategias de mercadeo para matricular estudiantes nuevos  en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</si>
  <si>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</si>
  <si>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</si>
  <si>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N° de programas nuevos, radicados en la plataforma SACES por ciclos propedéuticos (5 técnicos y 5 hasta nivel tecnológico)</t>
  </si>
  <si>
    <t xml:space="preserve">Documentar las condiciones de calidad de los programas académicos a radicar
</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</si>
  <si>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</si>
  <si>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</si>
  <si>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</si>
  <si>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</si>
  <si>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</si>
  <si>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</si>
  <si>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</si>
  <si>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</si>
  <si>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</si>
  <si>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 de ejecución del plan de inversiones de dotación de la nueva sede construida</t>
  </si>
  <si>
    <t>Ejecutar del plan de inversión para la vigencia</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</si>
  <si>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</si>
  <si>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</si>
  <si>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Porcentaje de ejecución del plan de acción de investigación para la vigencia
(N° de actividades ejecutadas / N° total actividades programadas) x 100</t>
  </si>
  <si>
    <t>Formular plan de acción para la vigencia</t>
  </si>
  <si>
    <t>Ejecutar actividades programadas</t>
  </si>
  <si>
    <t>Porcentaje de ejecución del plan de acción de Internacionalizació para la vigencia
(N° de actividades ejecutadas / N° total actividades programadas) x 100</t>
  </si>
  <si>
    <t>Ejecución Actividades</t>
  </si>
  <si>
    <t>Avance Cualitativo</t>
  </si>
  <si>
    <t>% Avance Cuantitativo</t>
  </si>
  <si>
    <t>SEGUIMIENTO PLAN DE ACCIÓN SECTORIAL  2018</t>
  </si>
  <si>
    <t xml:space="preserve">Porcentaje de cumplimiento en el otorgamiento de crédito </t>
  </si>
  <si>
    <t xml:space="preserve">$18.000 Millones </t>
  </si>
  <si>
    <t xml:space="preserve">Otorgar el Servicio de Crédito a la medida de las necesidades de las IES afiliadas </t>
  </si>
  <si>
    <t xml:space="preserve">Nuevos productos estructurados </t>
  </si>
  <si>
    <t xml:space="preserve">Estructurar nuevos productos y/o servicios no financieros en el Fondo a partir de las necesidades de las IES </t>
  </si>
  <si>
    <t>31/04/2018</t>
  </si>
  <si>
    <t xml:space="preserve">Nuevos productos implementados </t>
  </si>
  <si>
    <t xml:space="preserve">Implementar nuevos productos y/o servicios no financieros en el Fondo a partir de las necesidades de las IES </t>
  </si>
  <si>
    <t xml:space="preserve">Porcentaje de IES afiliadas utilizando los servicios </t>
  </si>
  <si>
    <t xml:space="preserve">Promover el uso de los servicios no financieros o complementarios entre las IES afiliadas al Fondo. </t>
  </si>
  <si>
    <t xml:space="preserve">Porcentaje de IES afiliadas utilizando las alianzas estratégicas  </t>
  </si>
  <si>
    <t>Evaluar el impacto de las Alianzas Estratégicas en beneficios de las IES y del FODESEP</t>
  </si>
  <si>
    <t>Porcentaje de cumplimiento en la afiliación de IES</t>
  </si>
  <si>
    <t>Incrementar el número de IES afiliadas</t>
  </si>
  <si>
    <t xml:space="preserve">Porcentaje de cumplimiento en la asistencia a eventos </t>
  </si>
  <si>
    <t xml:space="preserve">Fortalecer las relaciones interinstitucionales mediante la participación en los eventos que programen los entes gubernamentales, las agremiaciones y las Instituciones de Educación Superior. </t>
  </si>
  <si>
    <t xml:space="preserve">Asamblea General Ordinaria realizada </t>
  </si>
  <si>
    <t xml:space="preserve">Realización de  la XXIII  Asamblea General Ordinaria del FODESEP </t>
  </si>
  <si>
    <t xml:space="preserve">Porcentaje de cumplimiento de asistencia de IES hábiles </t>
  </si>
  <si>
    <t>Incentivar la participación de las IES afiliadas en la Asamblea General Ordinaria del FODESEP</t>
  </si>
  <si>
    <t xml:space="preserve">Porcentaje encuestas realizadas </t>
  </si>
  <si>
    <t>Evaluación de la percepción de los asistentes a la XXIII Asamblea General Ordinaria del FODESEP</t>
  </si>
  <si>
    <t xml:space="preserve">Porcentaje de cumplimiento </t>
  </si>
  <si>
    <t>Ejecutar el Plan de mejoramiento 2017 para la  percepción de los asistentes a la XXIII Asamblea General Ordinaria del FODESEP</t>
  </si>
  <si>
    <t xml:space="preserve">Plan de mejoramiento estructurado </t>
  </si>
  <si>
    <t>Estructurar un plan de mejoramiento, con base en los resultados de la evaluación de la percepción de los asistentes a la XXIII Asamblea General Ordinaria del FODESEP</t>
  </si>
  <si>
    <t>30/062018</t>
  </si>
  <si>
    <t>Porcentaje de cumplimiento en la asistencia</t>
  </si>
  <si>
    <t>Verificar  la asistencia de las IES integrantes de los cuerpos colegiados a las sesiones a las que sean convocados</t>
  </si>
  <si>
    <t>Verificar  la asistencia de las IES integrantes de los Comités a las sesiones a las que sean convocados</t>
  </si>
  <si>
    <t>Hacer presencia y participar en eventos o instancias propicios para la defensa de los intereses del FODESEP</t>
  </si>
  <si>
    <t xml:space="preserve">Estrategias diseñadas </t>
  </si>
  <si>
    <t>Diseñar las Estrategias del fortalecimiento comercial para establecer mecanismos de promoción y mercadeo.</t>
  </si>
  <si>
    <t xml:space="preserve">Estrategias ejecutadas </t>
  </si>
  <si>
    <t>Ejecutar las Estrategias del fortalecimiento comercial para establecer mecanismos de promoción y mercadeo.</t>
  </si>
  <si>
    <t>Plan de acción del Plan de Mercadeo</t>
  </si>
  <si>
    <t>Elaborar el Plan de Acción del Plan de Mercadeo para la vigencia 2018</t>
  </si>
  <si>
    <t xml:space="preserve">Porcentaje de cumplimiento del Plan de Acción </t>
  </si>
  <si>
    <t>Ejecutar el Plan de Acción del Plan de Mercadeo para la vigencia 2018</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</si>
  <si>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</si>
  <si>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</si>
  <si>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</si>
  <si>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</si>
  <si>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</si>
  <si>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</si>
  <si>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</si>
  <si>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</si>
  <si>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</si>
  <si>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</si>
  <si>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</si>
  <si>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</si>
  <si>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</si>
  <si>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</si>
  <si>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</si>
  <si>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</si>
  <si>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</si>
  <si>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</si>
  <si>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</si>
  <si>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</si>
  <si>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</si>
  <si>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</si>
  <si>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</si>
  <si>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</si>
  <si>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</si>
  <si>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</si>
  <si>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</si>
  <si>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</si>
  <si>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</si>
  <si>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</si>
  <si>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</si>
  <si>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</si>
  <si>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</si>
  <si>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</si>
  <si>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</si>
  <si>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</si>
  <si>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</si>
  <si>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</si>
  <si>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</si>
  <si>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</si>
  <si>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</si>
  <si>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</si>
  <si>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</si>
  <si>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</si>
  <si>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</si>
  <si>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</si>
  <si>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</si>
  <si>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</si>
  <si>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</si>
  <si>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Al mes de marzo se han renovado 44.919  subsidios de sostenimiento. Estos subsidios serán efectuados en el transcurso del año.</t>
  </si>
  <si>
    <t>Al mes de marzo no se han efectuado adjudicaciones para población en condición de discapacidad, teniendo en cuenta que ICETEX se encuentra a la espera de la definición de metas por parte del Ministerio de Educación Nacional.</t>
  </si>
  <si>
    <t>Al mes de marzo se han efectuado 801 condonaciones del 25%.</t>
  </si>
  <si>
    <t>Al mes de marzo no se han desembolsado nuevos créditos a los mejores bachilleres, sin embargo se tienen 46 nuevos beneficiarios legalizados.
No se ha suscrito el convenio respectivo para adjudicar la Beca  "Omaira Sánchez" e ICETEX se encuentra a la espera de las directrices por parte del Ministerio de Educación Nacional.
Se efectuó 2 renovaciones de la Beca "Jóvenes ciudadanos de Paz"</t>
  </si>
  <si>
    <t>Al mes de marzo se renovaron 291 subsidios a los mejores bachilleres.</t>
  </si>
  <si>
    <t xml:space="preserve">Al mes de marzo no se han adjudicado nuevos créditos para maestros. ICETEX se encuentra a la espera de que el Ministerio de Educación Nacional defina el numero de adjudicados para el 2018. </t>
  </si>
  <si>
    <t xml:space="preserve">Se situaron a través del PAC $252.234.578.340 para disminución de la tasa de interés. </t>
  </si>
  <si>
    <t>Con base en lo programado en el anteproyecto de presupuesto para 2018, se obtuvieron los costos de las etapas de la cadena de valor para cada una de las áreas misionales del Instituto</t>
  </si>
  <si>
    <t xml:space="preserve">Desde la Dirección de Evaluación, se adelantó la contratación de Mr. Mark Reckase, doctor en psiciología de la Unversidad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para dar cumplimiento a las actividades planteadas en el marco del proyecto de pruebas adaptativas.
Así las cosas, el equipo conformado por personal de la subdirección de estadísticas, diseño de instrumentos y la subdirección de desarrollo de aplicaciones y liderado por la Dirección de Evaluación, ha adelantado documentos y presentaciones de contextualización misional al asesor técnico  para los insumos necesarios en la consolidación del proyecto. 
Por parte del Icfes se le ha enviado al señor Reckase una caracterización de banco de items de la prueba como insumo para el desarrollo de las simulaciones. "Information about item pool from Colombia". De igual forma, se le suministró un informe de arquitectura tecnológica.
Por otro lado, el consultor ha suministrado dos textos con información preliminar de la Prueba de Matemáticas y de Ciencias Naturales, en los cuales evidencia que ha trabajado según los compromisos contractuales. En los dos textos manifiesta la misma metodología: simulaciones para longitudes de la prueba de 15 y 20 items;análisis de la respectiva prueba para el "ideal item pool" teniendo como referencia la cantidad de items seleccionados, y por último muestra la evaluación de la calidad del funcionamiento de las pruebas CATs realizadas previamente. Cabe aclarar que adicional a éstos documentos, ha enviado otros textos  relacionados con aspectos técnicos de la metodología en pruebas adaptativas que ha trabajado en su trayectoria profesional, para una mayor comprensión del funcionamiento del mismo.
Paralelamente al desarrollo del  trabajo del  asesor,  la Dirección de Evaluación en conjunto con la Subdirección de Estadística, se está realizando un artículo en el cual se muestra los principales hallazgos del proyecto, y la aplicación del mismo  en la prueba Pre-Saber  (piloto) que se aplicará a mediados del año, lo cual dará insumos para observar el comportamiento de éste tipo de test,  observar mejoras y, evaluar la posible extensión de ésta metodología a otras pruebas que actualmente son  paper-pencil based. 
</t>
  </si>
  <si>
    <t xml:space="preserve">Se realizó la calificación de las pruebas Saber 3,5,9 -2017 y  Saber Pro y TyT 2017-3, aplicando la metodología de calificación de 3PL, como se estableció a partir del año 2016. 
Se ha avanzado en los análisis del proceso de calibración, en los siguientes aspectos: 
*Análisis de comportamiento diferencial
*Metodología para aumento de datos
*Adaptación del análisis de copia. 
*Piloto de escala vertical Saber 3°. 5° y 9° 2017. 
*Análisis factoriales bajo teoría de respuesta al ítem.
</t>
  </si>
  <si>
    <t xml:space="preserve">• Reportes históricos de Saber PRO y Saber TyT para institución, sede y programa (6 reportes): los reportes fueron creados y entregados a tecnología y ya están disponibles en la consulta de resultados.
• Publicación de reportes de resultados Saber 3,5 y 9 por estudiante: la publicación de resultados niño a niño fue el 24 de febrero con su guía de interpretación de resultados. Evidencia en la consulta de resultados a través de PRISMA.
• Diseño e implementación de divulgación sobre ICCS y su relación con Acciones y Actitudes Ciudadanas: se está implementando durante todo el año, de marzo a agosto, en el marco de las divulgaciones de Saber 11.
• Guía de interpretación y uso de resultados para establecimientos educativos y ETC, con énfasis en plan de mejoramiento.: Realizamos guía de interpretación de uso de resultados Saber 11 para Establecimientos Educativos y guía de interpretación de uso de resultados Saber 11 para Entidades Territoriales.
Realizamos la guía de interpretación para el reporte niño a niño en Saber 359.
Fue entregada al Ministerio de Educación Nacional la guía para la interpretación de resultados de Saber 359 dirigida a establecimientos educativos.
• Guía de interpretación de resultados para el reporte individual. Saber 359: realizada y publicada en la consulta de resultados en la plataforma PRISMA.
• Evaluación formativa con Saber 3,5 y 9; en los grados 4, 6 y 8.: realizamos diferentes actividades como: Focus Group (convocatoria, presentación, cuestionario y encuesta), revisión histórica de los usuarios, desarrollo de Avancemos (logo y armados por área). Planteamos el alcance del proyecto, el objetivo, definimos qué es, a quién va dirigido, los requerimientos técnicos, el armado, el desarrollo de la plataforma de inscripción y de consulta de resultados. Hicimos el lanzamiento nacional de la estrategia el 15 de marzo en el encuentro de líderes de evaluación.
• Encuentro de Líderes: Se realizó el encuentro, los días 15 y 16 de marzo del presente año con una agenda de 2:00 pm a 6: pm y 8:00 am a 12 m respectivamente, en el evento se realizó lanzamiento de la iniciativa SUMMA, presentación de la estrategia de Evaluación Formativa, un Taller enfocado en la construcción de Planes de Mejoramiento Institucional, y una introducción del curso de Interpretación y Uso de Resultados del Examen Saber 11 en Moodle.
• Implementación del curso virtual de interpretación de resultados para Saber 11: el curso fue recibido a satisfacción, fue piloteado y está listo para ser implementado durante el segundo trimestre del año. Las inscripciones a nivel nacional se abren el 15 de abril.
• Diseñar videos cortos de interpretación de resultados para estudiantes: se hizo para el reporte individual de 359.
</t>
  </si>
  <si>
    <t>Para el primer trimestre del año la Dirección de Tecnología e Información no ha llevado a cabo el desarrollo de pruebas electrónicas, se está trabajando en la mejora de la plataforma de presentación de exámenes del Icfes y en la preparación de las pruebas Avancemos 4°, 6°y 8° a realizarse en el segundo trimestre del año</t>
  </si>
  <si>
    <t>Durante el primer trimestre de la vigencia 2018 se ha adelantado la actualización del documento de caracterización y procedimiento de Nuevos Negocios (pendiente de aprobación), teniendo en cuenta las sugerencias de los miembros del equipo de nUevos Negocios y el jefe de la OAP.</t>
  </si>
  <si>
    <t>Proceso de publicación del paper "Hasta dónde fortaleces, una evaluación de impacto de la estrategia pioneros " en la revista de Lecturas de Economía.
En proceso de ejecución se encuentran 15 proyectos de investigación.</t>
  </si>
  <si>
    <r>
      <t>Se brindó asistencia técnica a</t>
    </r>
    <r>
      <rPr>
        <b/>
        <sz val="16"/>
        <rFont val="Calibri"/>
        <family val="2"/>
        <scheme val="minor"/>
      </rPr>
      <t xml:space="preserve"> 54</t>
    </r>
    <r>
      <rPr>
        <sz val="12"/>
        <rFont val="Calibri"/>
        <family val="2"/>
        <scheme val="minor"/>
      </rPr>
      <t xml:space="preserve">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r>
  </si>
  <si>
    <r>
      <t>Se produjeron</t>
    </r>
    <r>
      <rPr>
        <b/>
        <sz val="18"/>
        <rFont val="Calibri"/>
        <family val="2"/>
        <scheme val="minor"/>
      </rPr>
      <t xml:space="preserve"> 99.932 </t>
    </r>
    <r>
      <rPr>
        <sz val="12"/>
        <rFont val="Calibri"/>
        <family val="2"/>
        <scheme val="minor"/>
      </rPr>
      <t xml:space="preserve">libros y textos escolares en formatos accesibles de braille, relieve, macrotipo y digitales y otras ayudas técnicas para la población con discapacidad visual en el primer trimestre del año discriminados así: 
Enero: Se realizó la producción de 2 titulos para un total de 540 ejemplares
Febrero: Se realizó la producción de 90.000 tarjetones electorales, 8.000 calendarios tributarios para el Banco Sudameris, 100 folletos para cliente externo y 100 decalogo del periodista para Comunicaciones
Marzo: Se realizó la Impresión de 220 unidades de los  Decretos 2011 de 2017,  Decreto 392 de 2018 y Decreto 2177 de 2017en  Tinta Braille, reimpresión de 500 calendarios INCI y 32 avisos para clientes externos
De acuerdo con lo anterior, se evidencia que el cumplimiento dela meta se encuentra por encima de lo establecido, por lo cual es necesario hacer la gestión para la reformulación del proyecto en el SUIFP. </t>
    </r>
  </si>
  <si>
    <r>
      <t>Se produjeron 27</t>
    </r>
    <r>
      <rPr>
        <b/>
        <sz val="16"/>
        <rFont val="Calibri"/>
        <family val="2"/>
        <scheme val="minor"/>
      </rPr>
      <t xml:space="preserve">00 </t>
    </r>
    <r>
      <rPr>
        <sz val="12"/>
        <rFont val="Calibri"/>
        <family val="2"/>
        <scheme val="minor"/>
      </rPr>
      <t xml:space="preserve"> libros y textos escolares en formato digital accesible para las personas con discapacidad visual </t>
    </r>
  </si>
  <si>
    <r>
      <t>Se realizaron</t>
    </r>
    <r>
      <rPr>
        <b/>
        <sz val="16"/>
        <rFont val="Calibri"/>
        <family val="2"/>
        <scheme val="minor"/>
      </rPr>
      <t xml:space="preserve"> 865</t>
    </r>
    <r>
      <rPr>
        <sz val="12"/>
        <rFont val="Calibri"/>
        <family val="2"/>
        <scheme val="minor"/>
      </rPr>
      <t xml:space="preserve"> descargas de libros digitales accesibles de la biblioteca virtual para personas con discapacidad visual </t>
    </r>
  </si>
  <si>
    <t>Durante el primer trimiestre del año se definió el modelo de asesoría en torno al decreto 1421/2017 y la ruta de implementación para el trabajo con las secretarías de educación.
Se adelantaron acciones de asesoría en 8 entidades territoriales:
1. Bogotá (Convenio SDIS, convenio Caro y Cuervo, IE La Esperanza)
2. Cundinamarca (convenio con la SED)
3. Villavicencio
4. Bucaramanga
5. Ibagué
6. Cali
7. Barranquilla
8. Fusagasugá
Así mismo, se cualificaron 381 agentes educativos</t>
  </si>
  <si>
    <t>Conforme a lo presupuestado, se realizan acciones para la formulación del la estructura del documento Estrategia de Atención integral para el mejoramiento de la calidad educativa de la población sorda, el cual se desarrollara conforme al desarrollo de las acciones presupuestadas para tal fin.</t>
  </si>
  <si>
    <t>Se ha avanzado en el desarrollo de procesos de asesoría y asistencia técnica sobre criterios de inclusion a estudiantes sordos en educación superior a Fundacion Universitaria San Alfonso , Universidad Distrital, UNAD, Unidades tecnologícas de Santander .</t>
  </si>
  <si>
    <t xml:space="preserve">PRUEBAS SABER: Se avanzó en la formulacion y aprobacion del plan de tranajo que conduzca a la traduccion en LSC  de los items de la prueba Saber 11 / 2018 para población sorda , la estrategia de asesoria para estudiantes y colegios con dicha pobalción en grado 11 y la produccion de items liberados en LSC para la preparación de los estudiantes sordos antes de la prueba.
Con respecto a la producción de 120 contenidos accesibles, durante el primer trimestre del año se ha avanzado así: 4 Lecciones y 3 Clases en vivo. Total trimestre: 7 productos. 
La región Caribe - módulo de ciencias sociales: Dos lecciones y Organización celular - módulo de ciencias naturales: Dos lecciones
Clases en vivo:
23 de marzo:  Ciencias Naturales
                          https://www.youtube.com/watch?v=LFkYjvT45mg&amp;t=3s
16 de marzo:  Accidentes Geográficos
                         https://www.youtube.com/watch?v=oUZHRMJSetY&amp;t=908s
8 de marzo:  Democracia y elecciones
                       https://www.youtube.com/watch?v=cU79m7Fvvb8&amp;t=641s
</t>
  </si>
  <si>
    <t xml:space="preserve">En la actividad referida a la elaboración de un documento de orientaciones para la apertura y gestión de programas de formación de intérpretes en IES, se implementaron las sigientes acciones: (a)  Se realizó revisión de videos en LSC de acciones desarrolladas en el marco de la alianza con el SENA y de los cinco videos en LSC de la Norma Sectorial de Competencia laboral de intérpretes y guías intérpretes que se encuentran en la página web institucional. (b)  Se realizó reunión con profesionales del SENA con el fin de establecer acuerdos para dar continuidad al proceso para la elaboración de programa de formación de intérpretes y traductores de LSC-español. (c) Reunión con representantes de la Universidad Distrital Francisco José de Caldas. Se envían documento justificando la necesidad de la formación de intérpretes y traductores, y (d) Elaboración de la propuesta de la estructura del documento de orientaciones para la apertura y gestión de programas de formación de intérpretes en Instituciones de Educación Superior -IES y avances del mismo.      </t>
  </si>
  <si>
    <t xml:space="preserve">Se dio cumplimiento de las actividades programadas para el otorgamiento de credito  planeado para el primer trimestre,  lo pendiente esta sujeto a la aprobación del comité de credito previsto para el mes de abril . En el desarrollo de las actividades para el otorgamiento del crédito, se colocaron 1000 millones.  </t>
  </si>
  <si>
    <t>En la realización del  Foro Financiamiento de Educacion Superior, convenios para administración  recursos  y alianzas estrategicas, 59 IES afiliadas utilizaron estos servicios</t>
  </si>
  <si>
    <t>Se realizaron las actividades programadas para incrementar el numero de IES afiliadas al FODESEP, logrando la afiliacion de 2 nuevas IES</t>
  </si>
  <si>
    <t>Se fortalece las Relaciones Interinstitucionales con la participación en 11 eventos donde se logró un  posicionamiento de FODESEP</t>
  </si>
  <si>
    <t>Se efectuaron el total de  las actividades programadas para realización de la XXIII Asamblea General de FODESEP</t>
  </si>
  <si>
    <t xml:space="preserve">En la realización de la XXIII Asamblea General de FODESEP  se conto con un numero mayor de participantes de lo esperado </t>
  </si>
  <si>
    <t>Se aplico la encuesta de satisfacción a los participantes de la XXIII asamblea general Ordinaria las  fueron recolectadas un total de 77% encuestas del 100% de asistentes</t>
  </si>
  <si>
    <t>Se efectuaron el total de  las actividades  programadas  del plan de mejoramiento 2017 para el primer trimestre dando como resultado 100%</t>
  </si>
  <si>
    <t>Se realizaron las actividades proyectadas de verificacion de la participacion IES en las sesiones convocadas, dando como resultado un 17%</t>
  </si>
  <si>
    <t>Se realizaron las actividades proyectadas de verificación de la participacion IES en las sesiones convocadas, dando como resultado un 17%</t>
  </si>
  <si>
    <t>Se realizaron las actividades proyectadas  la participación  en eventos de defensade FODESEP, dando como resultado un 18%</t>
  </si>
  <si>
    <t xml:space="preserve">A la fecha se llevan un avance de 2 estrategias de fortalecimiento comeercial </t>
  </si>
  <si>
    <t xml:space="preserve">El área comercial se encontraba enfocada a la realización de la caracterización de las IES afilidadas al FODESEP y que se reprogramaron para el segundo trimestre del año </t>
  </si>
  <si>
    <t>Se está trabajando en los resultados de la caracterización de Bachillerato y padres de familia, para dar inicio con la segunda fase de caracterización</t>
  </si>
  <si>
    <t>Se realizo el cargue de los documentos maestros en la plataforma del CNA</t>
  </si>
  <si>
    <t xml:space="preserve">Este avance del 50% está representado  en la visita de los pares los dias 15, 16 y 17 de marzo  para validar los documentos maestro de los programas por ciclo propeuticos Técnica Profesional Operación de Sistemas de Manejo Ambiental, Tecnología en Gestión Ambiental, </t>
  </si>
  <si>
    <t>La institución cuenta con una estrategia marketing que fue actualizada para el 2018</t>
  </si>
  <si>
    <t>Este avance del 0%  está representado en para el primer semestre no se han aprovado ninguana solicitud de apoyo para formación de docentes para posgrados</t>
  </si>
  <si>
    <t>Este avance del 25% está representado:1)  En la preparación del informe de analisis y evaluación de las pruebas Saber Pro, lo cual fue socializado a los docentes en la semana de planeación academica; 2) Se formulo el plan de acción saber pro para vigencia 2018; 3) Se han realizado talleres  a docentes y estudiantes para mejorar sus competencias en la pruebas saber pro</t>
  </si>
  <si>
    <t>Este avance del 25% está representado en las capacitaciones que se hicieron a los docentes durante la semana de la planeación academica: una sobre saber pro y otra sobre el Modelo Pedagogico.</t>
  </si>
  <si>
    <t>Este avance del 50% está representado: 1) Se pasaron de 5 instituciones articuladas  en el 2017 a 7 en el 2018, que fueron dos colegios del municipio de vilanueva, el Roque de alba y los fundadores; 2) Se realizo un proceso de indución con las instituciones de San Juan del Cesar.</t>
  </si>
  <si>
    <t>Este avance del 25% está representado:1) Se formulo el Plan de Acción del Proceso de Investigación cuyas actividades estan orientadas a fortalecer los grupos de investigación categorizados por COLCIENCIA, lo cual se puede evidenciar en el Plan de Acción  institucional publicado en la pagina Weeb en el link https://drive.google.com/file/d/1OXdnZEyAjtJLt3g3AClJdn1FnYCU_Dmf/view?usp=sharing; 2) En la semana del 26 al 28 de febrero se reunieron los grupos de investigación para realizar un autodiagnostico y definir un plan de mejora</t>
  </si>
  <si>
    <t xml:space="preserve">En el 1 trimestre 122 estudiantes discriminados así :CURSO DE IDIOMAS (INGLÉS) 55 
TECNICO LABORAL EN PRIMERA INFANCIA 26 
CURSO INDUCCION DOCENTE 27 
SEMINARIO TALLER IDENTIDAD CULTURAL 14
</t>
  </si>
  <si>
    <t>Se encuentra en ejecución la campalña de comunicación</t>
  </si>
  <si>
    <t>Se cuenta con la campaña de divulgación Yo creo en Infotep, donde se muestran los avances realizados y alineados con el Plan de Desarrollo Institucional</t>
  </si>
  <si>
    <t>Se contrató profesional para la gestión de la proyección social y relaciones comunitarias del INFOTEP por 9 meses; adicionalmente se aportaron recursos  por tres millones para el contrato de un operador logístico.</t>
  </si>
  <si>
    <t>Periodicamente (cada 9 dias) se reune el semillero de investigacion, tocando temas aterrizados al contexto internacional, nacional o local según lo requeirdo. El resultado de estasreuniones es la conceotualizacion y obtención de insumos que permiten formular proyectos de investigación que aborden problemas de la region.</t>
  </si>
  <si>
    <t>No se han realizado capacitaciones, sin embargo existen los estudios previos para abrir el proceso de convoctaria para la contratacion de cursos de fortalacimiento de Grupos de investigación.</t>
  </si>
  <si>
    <t>A la fecha aun no se asisten a eventos de investigación; se tiene estimado asistir a un intercambio de saberes con el semillero a finales del mes de Mayo.</t>
  </si>
  <si>
    <t xml:space="preserve">Se avanzó en la inclusion de la institución en la Red de emprendimiento Departamental; a su vez se creo la unidad de emprendimeinto del instituto. </t>
  </si>
  <si>
    <t>Con respecto a esta meta, la institución adelantó la contratación de un profesional que en la actualidad se encuentra actualizando la información tranversal de la institución, tenciendo en cuenta los 15 condiciones minímas para la obtención de nuevos programas académicos. también es importante destacar que la institiución inicio el proceso de contratación (por concurso) para recibir asesoria en el diseño y construcción de la nueva oferta académica.</t>
  </si>
  <si>
    <t>No se ha iniciado proceso.</t>
  </si>
  <si>
    <t xml:space="preserve">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t>
  </si>
  <si>
    <r>
      <rPr>
        <u/>
        <sz val="10"/>
        <rFont val="Arial"/>
        <family val="2"/>
      </rPr>
      <t>Reporte de Gestión Académic</t>
    </r>
    <r>
      <rPr>
        <sz val="10"/>
        <rFont val="Arial"/>
        <family val="2"/>
      </rPr>
      <t xml:space="preserve">a: La institución en sus diversos esfuerzos está logrando articular diferentes áreas con el fin de alcanzar los objetivos propuestos; por ello el área de gestión académica y de Bienestar universitario, realizan esfuerzos en común para lograr tener espacios dentro del desarrollo de las actividades académicas que estimulen, el acceso, la permanencia y la graduación. Para ello se dispusieron inicialmente dentro del calendario académico 4 fechas en las que los docentes estarán en reuniones para evaluar los avances y dificultades de los diferentes cohortes y alterno los estudiantes estarán con el equipo de bienestar universitario desarrollando diferentes actividades. Por otro lado, con la gestora social contratada por la institución, se estarán llevando a cabo microferias de servicios en los diferentes sectores de la isla, para favorecer el acceso a la educación superior de la población de las islas. </t>
    </r>
    <r>
      <rPr>
        <u/>
        <sz val="10"/>
        <rFont val="Arial"/>
        <family val="2"/>
      </rPr>
      <t>Reporte de Bienestar Estudianti</t>
    </r>
    <r>
      <rPr>
        <sz val="10"/>
        <rFont val="Arial"/>
        <family val="2"/>
      </rPr>
      <t>l: Durante el primer trimestre 2018 desde el área de bienestar se han realizado las siguientes actividades: inducción y re-inducción de estudiantes, se realizó el trámite para la adquisición de los bonos de transporte la adquisición de las camisetas y agendas institucionales, estos tramites se encuentran adelantados por el área juridica, seguimiento a los casos de posibles deserciones, conformación del grupo de danzas tipicas y contemporaneas, evaluación y asesoria deportiva y atención al gimnasio, atención por parte del área de salud y psicología.</t>
    </r>
  </si>
  <si>
    <t xml:space="preserve">Entre las actividades desarrolladas por bienestar durante este trimestre estan: ciclopaseo, conmemoración del dia de la mujer y del hombre, campañas de salud y de desarrollo humano. </t>
  </si>
  <si>
    <t xml:space="preserve">Se inició el trámite para la contratación del servicio. </t>
  </si>
  <si>
    <t xml:space="preserve">Las actividades de bienestar dirigidas a la ejecución del proyecto se han desarrollado según lo planeado, entre estas estan: contratación del personal que apoya el área de bienestar, se ha elaborado los planes de acción para el desarrollo de dichas actividades, como asesorias desde el área de salud, psicología y deporte. </t>
  </si>
  <si>
    <t>Se estan llevando a cabo las actividades del Plan de Bienestar Social e Incentivos, Plan Institucional de Capacitacion. Se proyecta una evaluacion para determinar el impacto del Fortalecimiento y desarrollo del Talento Humano.</t>
  </si>
  <si>
    <t>Se renovó la afiliación a las redes TTU y Luis Angel Arango, adicionalmente hubo participación de (2) personas de la institución a la Asamblea de Rectores de la RED TTU y asistieron (3) personas a reunión en la escuela de sub oficiales de la armada nacional para establecer alianza estrategica entre ambas instituciones</t>
  </si>
  <si>
    <t>Se visitó a la Uniremington en medellín, promocionando la inmersión del centro de lenguas. Se contrató una empresa para la expedición de los tiquetes para promocionar el centro de lenguas.</t>
  </si>
  <si>
    <t>Se realizó la celebración del dia de la lengua materna.</t>
  </si>
  <si>
    <t>Se contrató a la docente de danzas para la implementación del grupo de danzas del infotep, logrando abrir un grupo de danzas. Se contrató un profesor de inglés y creole para dictar clase en el centro de lenguas , se lograrón abrir 4 cursos de inglés. Se contrató a un profesional especializado en lenguas, hasta el mes de noviembre.</t>
  </si>
  <si>
    <t>Corrresponde al contrato de la coordinadora del Proyecto. (9 meses)</t>
  </si>
  <si>
    <t>Ya se realizaron los Estudios previos y se solicitó el certificado de disponibilidad presupuestal. Igualmente se allegaron al area de contratación las cotizaciones de posibles oferentes.</t>
  </si>
  <si>
    <t>Corresponde al contrato del personal a cargo del mantenimiento de los equipos. ( 10 meses)</t>
  </si>
  <si>
    <t>Pertenece al proceso de apoyo logístico. Se entregó al area de contratacion los certificados de disponibilidad presupuestal.</t>
  </si>
  <si>
    <t>La labor con la Instituciones de la Media para lograr que los estudiantes Articulen con el INFOTEP, se realizó a principios del Año con las siguientes instituciones vinculadas: Sagrada Familia, Bolivariano, Flowers Hill, Brooks Hill, Inedas, Junin (PVA).</t>
  </si>
  <si>
    <t>La vinculación del Personal quien desarrollará la estrategia ya se encuentra laborando. Ya se han iniciado los procesos con los padres de familia.</t>
  </si>
  <si>
    <t>Corrresponde al contrato de la profesional en psicologia del Proyecto. (10 meses)</t>
  </si>
  <si>
    <t>Ya se solicitó el certificado de disponibilidad presupuestal y se netregaron los estudios previos al area de contratacion</t>
  </si>
  <si>
    <t>Esta actividad se realiza al final de cada semestre.</t>
  </si>
  <si>
    <t>La fase de autoevaluación no ha dado inicio al desarrollo, debido a que no se ha entregado la fecha de la visita de consejeros por parte del CNA, el proceso quedo actualmente y desde el  2 de marzo de 2018, se visualiza en platorma en tramite de visita de consejeros</t>
  </si>
  <si>
    <t>En el primer semestre /2018-I), se matricularon en primer semestre 395 estudiantes en los diferentes programas técnicos profesionales .</t>
  </si>
  <si>
    <t>En el primer semestre (2018-I), el total de estudiantes matriculados en los diferentes programas técnicos profesionales asciende a 951 estudiantes.</t>
  </si>
  <si>
    <t>Se inicio trabajo para documentar las condiciones de calidad de los 10 programas por ciclos propedéuticos que se radicaran en SACES en la vigencia</t>
  </si>
  <si>
    <t>El plan de trabajo para adelantar el proceso de autoevaluación institucional que cobija todos los programas técnicos profesionales de la institución, avanza de acuerdo a lo planeado.</t>
  </si>
  <si>
    <t>A la fecha de corte se han matriculado 200 estudiantes en los diferentes programas de educación para el trabajo y desarrollo Humano, que equivalen a 50 estudiantes mas de lo esperado para el primer semestre</t>
  </si>
  <si>
    <t xml:space="preserve">A la fecha de corte solo se ha ejecutado el 7% de los recursos de inversión. Esto se debe a la no asignación de PAC por parte del Ministerio de Hacienda para adelantar los procesos contractuales.  </t>
  </si>
  <si>
    <t>Se formularon 2 proyectos nuevos para solicitar recursos de para la vigencia 2019, los cuales cumplen con la nueva metodología de cadena de valor del DNP</t>
  </si>
  <si>
    <t>Se formuló plan de acción para la vigencia 2018 y se publico oportunamente en la pagina web. Se realzo el primer seguimiento trimestral</t>
  </si>
  <si>
    <t xml:space="preserve">A la fecha de corte el avance del plan de acción de la oficina de internacionalización asciende al 20% de las actividades programadas. </t>
  </si>
  <si>
    <t>Formula medición Actividad</t>
  </si>
  <si>
    <t>Plan de trabajo para la implementación del Código de Integridad elaborado</t>
  </si>
  <si>
    <t>Iniciativa para fomentar la cultura de la educación en derechos humanos, paz y derecho humanitario elaborada</t>
  </si>
  <si>
    <t>Caracterización de ciudadanos, usuarios o grupos de interés formulada o actualizada</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</si>
  <si>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 PAA. </t>
  </si>
  <si>
    <t>Formular el plan de fortalecimiento institucional para el Sistema de Gestión de la entidad.</t>
  </si>
  <si>
    <t xml:space="preserve">Realizar el autodiagnóstico del MIPG V2 para la entidad y elaborar el plan de trabajo para fortalecer las poíticas de gestión y desempeño institucional y el cumplimiento de requisitos </t>
  </si>
  <si>
    <t># de informes elaborados</t>
  </si>
  <si>
    <t>Estrategia de comunicación externa e interna para visibilizar la gestión institucional elaborada</t>
  </si>
  <si>
    <t>Informes de PQRSD publicados</t>
  </si>
  <si>
    <t>iniciativa de innovación abierta implementada</t>
  </si>
  <si>
    <t xml:space="preserve">Formular, ejecutar y hacer seguimiento al  plan de accesibilidad para la vigencia </t>
  </si>
  <si>
    <t xml:space="preserve">Porcentaje de ejecución del plan </t>
  </si>
  <si>
    <t># de actividades ejecutadas oportunamente del plan de Gestión Documental
_________________________________ x 100
Total actividades definidas en el plan de Gestión Documental</t>
  </si>
  <si>
    <t># de actividades ejecutadas oportunamente registradas y reporte de novedades y Hojas de vida vinculadas en el SIGEP
_________________________________ x 100
Total actividades a registro y reporte de novedades y Hojas de vida vinculadas en el SIGEP</t>
  </si>
  <si>
    <t># de actividades ejecutadas oportunamente del plan de accesibilidad
_________________________________ x 100
Total actividades   del plan de accesibilidad</t>
  </si>
  <si>
    <t># de actividades publicada oportunamente de la información institucional derivada del cumplimiento de la Ley 1712 de 2014. Decreto 103 de 2015 y Resolución 3564 de 2015
_________________________________ x 100
Total actividades  a publicar de la información institucional, derivada del cumplimiento de la Ley 1712 de 2014. Decreto 103 de 2015 y Resolución 3564 de 2015</t>
  </si>
  <si>
    <t># de actividades ejecutadas oportunamente de la estrategia  para visibilizar la gestión institucional
_________________________________ x 100
Total actividades  para visibilizar la gestión institucional</t>
  </si>
  <si>
    <t># de Componentes ejecutados del Plan Estratégico de Talento Humano
_________________________________ x 100
Total de componentes del Plan Estratégico de Talento Humano</t>
  </si>
  <si>
    <r>
      <rPr>
        <i/>
        <sz val="12"/>
        <rFont val="Calibri"/>
        <family val="2"/>
        <scheme val="minor"/>
      </rPr>
      <t xml:space="preserve"> # </t>
    </r>
    <r>
      <rPr>
        <sz val="12"/>
        <rFont val="Calibri"/>
        <family val="2"/>
        <scheme val="minor"/>
      </rPr>
      <t>de  servidores de Entidad Adscrita y/o Vinculada y su núcleo familiar caracterizados
_________________________________ x 100
# Total de servidores de Entidad Adscrita y/o Vinculada y su núcleo familiar a caracterizar</t>
    </r>
  </si>
  <si>
    <t xml:space="preserve">Total de personas diagnosticadas en los componentes del PETH, referencia Matriz GETH
________________________________ x 100
Total de la población de la Entidad </t>
  </si>
  <si>
    <t># Actividades ejecutadas del Plan de SGSST
_________________________________ x 100
Total de actividades del Plan SGSST</t>
  </si>
  <si>
    <t>#  Actividades de vinculo laboral ejecutadas oportunamente
_________________________________ x 100
Total de actividades relacionadas con el vinculo laboral</t>
  </si>
  <si>
    <t># Actividades para fortalecer el ambiente laboral y la cultura organizacional de la entidad, ejecutadas oportunamente
_________________________________ x 100
Total de actividades relacionadas con fortalecimiento del ambiente laboral y la cultura organizacional de la entidad</t>
  </si>
  <si>
    <r>
      <rPr>
        <i/>
        <sz val="12"/>
        <rFont val="Calibri"/>
        <family val="2"/>
        <scheme val="minor"/>
      </rPr>
      <t xml:space="preserve"> # </t>
    </r>
    <r>
      <rPr>
        <sz val="12"/>
        <rFont val="Calibri"/>
        <family val="2"/>
        <scheme val="minor"/>
      </rPr>
      <t>de  actividades definidas en el Plan de trabajo ejecutadas
_________________________________ x 100
Total de actividades del Plan de trabajo</t>
    </r>
  </si>
  <si>
    <t># de actividades ejecutadas oportunamente en el Plan de Acción Institucional
_________________________________ x 100
Total actividades en el Plan de Acción Institucional</t>
  </si>
  <si>
    <t># de compromisos, obligaciones y pagos realizados oportunamente
_________________________________ x 100
Total de compromisos, obligaciones y pagos establecidos en un periodo de tiempo</t>
  </si>
  <si>
    <t># de proyectos de inversión formulados o ajustados a la estructura de cadena de valor de los programas presupuestales 2019
________________________________ x 100
Total de proyectos de inversión</t>
  </si>
  <si>
    <t># de actividades ejecutadas oportunamente en el plan de fortalecimiento institucional
_________________________________ x 100
Total actividades en el Plan de fortalecimiento institucional</t>
  </si>
  <si>
    <t>Presupuesto de la entidad ejecutado oportunamente
____________________________________ x 100
Presupuesto programado</t>
  </si>
  <si>
    <t># de actividades ejecutadas oportunamente en el Plan para la implementación de la Política de Gobierno Digital
_________________________________ x 100
Total actividades en el Plan para la implementación de la Política de Gobierno Digital</t>
  </si>
  <si>
    <t># de actividades formuladas y ejecutadas oportunamente en el Plan de trabajo de seguridad digital
_________________________________ x 100
Total actividades en el Plan de trabajo de seguridad digital</t>
  </si>
  <si>
    <t># de actividades formuladas y ejecutadas oportunamente en el Plan de trabajo para la defensa jurídica del Estado
_________________________________ x 100
Total actividades en el Plan de trabajo para la defensa jurídica del Estado</t>
  </si>
  <si>
    <t>Procesos realizados en SECOP II
____________________________________ x 100
Total de procesos de la entidad</t>
  </si>
  <si>
    <t># de actividades formuladas y ejecutadas oportunamente en el Plan de trabajo de gestión ambiental
_________________________________ x 100
Total actividades en el Plan de trabajo de   de gestión ambiental</t>
  </si>
  <si>
    <t># de actividades formuladas y ejecutadas oportunamente en el plan de racionalización de trámites
_________________________________ x 100
Total actividades en el plan de racionalización de trámites</t>
  </si>
  <si>
    <t># de actividades formuladas y ejecutadas de la Estrategia de participación ciudadana
_________________________________ x 100
Total actividades de la Estrategia de participación ciudadana</t>
  </si>
  <si>
    <t># de actividades formuladas y ejecutadas de la Estrategia de rendición de cuentas
_________________________________ x 100
Total actividades de la Estrategia de de rendición de cuentas</t>
  </si>
  <si>
    <t># de actividades formuladas y ejecutadas del  plan de trabajo para fortalecer la constitución de alianzas orientadas al fortalecimiento de los fines Misionales de la entidad
_________________________________ x 100
Total actividades del  plan de trabajo para fortalecer la constitución de alianzas orientadas al fortalecimiento de los fines Misionales de la entidad</t>
  </si>
  <si>
    <t># de actividades ejecutadas oportunamente de la estrategia de seguimiento y evaluación institucional
_________________________________ x 100
Total actividades de la estrategia de seguimiento y evaluación institucional</t>
  </si>
  <si>
    <t xml:space="preserve"># de actividades ejecutada del plan de trabajo del Autodiagnóstico del MIPG V2
_________________________________ x 100
Total actividades del plan de trabajo del Autodiagnóstico del MIPG V2 </t>
  </si>
  <si>
    <t># de reportes externos entregados oportunamente (SINERGIA, SPI entre otros)
_________________________________ x 100
Total de reportes externos definidos</t>
  </si>
  <si>
    <t>Documento con la metodología/procedimiento(s) y la estrategia elaborado</t>
  </si>
  <si>
    <t># de actividades ejecutadas oportunamente del plan de trabajo
_________________________________ x 100
Total actividades del plan de trabajo</t>
  </si>
  <si>
    <t># de actividades ejecutadas oportunamente de la estrategia para fortalecer la cultura del autocontrol y  la autoevaluación en la entidad
_________________________________ x 100
Total actividades definidas en la estrategia para fortalecer la cultura del autocontrol y  la autoevaluación en la entidad</t>
  </si>
  <si>
    <t xml:space="preserve"> Formular y desarrollar un plan de trabajo para la gestión del riesgo de la entidad</t>
  </si>
  <si>
    <t>Hacer seguimiento al plan de trabajo para la gestión del riesgo en la entidad</t>
  </si>
  <si>
    <t># de actividades desarrolladas oportunamente en el plan de trabajo
_________________________________ x 100
Total actividades definidas en el plan de trabajo</t>
  </si>
  <si>
    <t># de actividades ejecutadas oportunamente en el plan de trabajo
_________________________________ x 100
Total actividades definidas en el plan de trabajo</t>
  </si>
  <si>
    <t># de actividades desarrolladas oportunamente en el Programa Anual de Auditoria
_________________________________ x 100
Total actividades definidas en el Programa Anual de Auditoria</t>
  </si>
  <si>
    <t># de acciones de mejoramiento ejecutadas oportunamente _________________________________ x 100
Total de acciones de mejoramiento</t>
  </si>
  <si>
    <t xml:space="preserve">Realizar seguimiento al cumplimiento y efectividad de las acciones de mejoramiento generadas en las diferentes fuentes de evaluación.
</t>
  </si>
  <si>
    <r>
      <rPr>
        <b/>
        <sz val="12"/>
        <rFont val="Calibri"/>
        <family val="2"/>
        <scheme val="minor"/>
      </rPr>
      <t xml:space="preserve">DISEÑAR, ACTUALIZAR Y HACER SEGUIMIENTO AL PLAN ESTRATEGICO DE TALENTO HUMANO: </t>
    </r>
    <r>
      <rPr>
        <sz val="12"/>
        <rFont val="Calibri"/>
        <family val="2"/>
        <scheme val="minor"/>
      </rPr>
      <t xml:space="preserve">Actualizar y hacer seguimiento del plan estratégico de Talento Humano, con todos los componentes definidos y rutas determinadas por el MIPG. </t>
    </r>
  </si>
  <si>
    <r>
      <rPr>
        <b/>
        <sz val="12"/>
        <rFont val="Calibri"/>
        <family val="2"/>
        <scheme val="minor"/>
      </rPr>
      <t xml:space="preserve">DIRECCIONAMIENTO  PLANEACION Y CARACTERIZACION : </t>
    </r>
    <r>
      <rPr>
        <sz val="12"/>
        <rFont val="Calibri"/>
        <family val="2"/>
        <scheme val="minor"/>
      </rPr>
      <t xml:space="preserve"> 
1. Realizar la caracterización de  los servidores de Entidad Adscrita y/o Vinculada y su núcleo familiar. 
2. Realizar el diagnóstico del talento humano de la misma en los componentes del PETH, referencia Matriz GETH. ( Medicion y seguimiento) </t>
    </r>
  </si>
  <si>
    <r>
      <rPr>
        <b/>
        <sz val="12"/>
        <rFont val="Calibri"/>
        <family val="2"/>
        <scheme val="minor"/>
      </rPr>
      <t xml:space="preserve">SGSST: </t>
    </r>
    <r>
      <rPr>
        <sz val="12"/>
        <rFont val="Calibri"/>
        <family val="2"/>
        <scheme val="minor"/>
      </rPr>
      <t xml:space="preserve">Desarrollar el plan de trabajo para el Sistema  de seguridad y salud en el trabajo y hacer medición y seguimiento a su impacto </t>
    </r>
  </si>
  <si>
    <r>
      <rPr>
        <b/>
        <sz val="12"/>
        <rFont val="Calibri"/>
        <family val="2"/>
        <scheme val="minor"/>
      </rPr>
      <t xml:space="preserve">VINCULACION, DESARROLLO Y CRECIMIENTO Y DESVINCULACION   LABORAL: </t>
    </r>
    <r>
      <rPr>
        <sz val="12"/>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</si>
  <si>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r>
      <rPr>
        <b/>
        <sz val="12"/>
        <rFont val="Calibri"/>
        <family val="2"/>
        <scheme val="minor"/>
      </rPr>
      <t xml:space="preserve">AMBIENTE Y CULTURA ORGANIZACIONAL :
</t>
    </r>
    <r>
      <rPr>
        <sz val="12"/>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y rendición de cuentas.</t>
    </r>
  </si>
  <si>
    <r>
      <rPr>
        <b/>
        <sz val="12"/>
        <rFont val="Calibri"/>
        <family val="2"/>
        <scheme val="minor"/>
      </rPr>
      <t xml:space="preserve">INTEGRIDAD : </t>
    </r>
    <r>
      <rPr>
        <sz val="12"/>
        <rFont val="Calibri"/>
        <family val="2"/>
        <scheme val="minor"/>
      </rPr>
      <t>Adoptar, Divulgar, ajustar a la entidad y realizar el plan de trabajo para implementación del Código de Integridad</t>
    </r>
  </si>
  <si>
    <r>
      <rPr>
        <b/>
        <sz val="12"/>
        <rFont val="Calibri"/>
        <family val="2"/>
        <scheme val="minor"/>
      </rPr>
      <t xml:space="preserve">FORTALECIMIENTO Y DESARROLLO DEL TALENTO HUMANO : </t>
    </r>
    <r>
      <rPr>
        <sz val="12"/>
        <rFont val="Calibri"/>
        <family val="2"/>
        <scheme val="minor"/>
      </rPr>
      <t>Formular y hacer seguimiento a los planes asociados al  crecimiento y desarrollo profesional de la entidad  (Clima Organizacional, Plan de bienestar, Incentivos, Inducción y Reinducción, 
Capacitación, Desarrollo de Competencias, Cultura Organizacional).</t>
    </r>
  </si>
  <si>
    <t># Actividades de los  planes asociados al  fortalecimiento y desarrollo del talento humano de la entidad ejecutadas oportunamente
_________________________________ x 100
Total de actividades de los  planes asociados al  fortalecimiento y desarrollo del talento humano de la entidad</t>
  </si>
  <si>
    <t xml:space="preserve">Realizar un diagnóstico de capacidades y entornos institucionales. </t>
  </si>
  <si>
    <t>Documeneto Diagnóstico</t>
  </si>
  <si>
    <t>Formula Medición Actividad</t>
  </si>
  <si>
    <t>Formular el presupuesto, armonizando  la planeación estratégica y la programación presupuestal para la toma de decisiones.</t>
  </si>
  <si>
    <t>100% del presupuesto alineado con la planeación estratégica</t>
  </si>
  <si>
    <t>Formular y ejecutar Plan para la implementación de la Política de Gobierno Digital para la entidad en función de los lineamiento de Min Tic.</t>
  </si>
  <si>
    <t>Encuesta de satisfacción de servicios</t>
  </si>
  <si>
    <t>Definición o ajuste de la metodología/procedimiento(s) y la estrategia para la gestión del conocimiento</t>
  </si>
  <si>
    <t>Estrategia elaborada</t>
  </si>
  <si>
    <t>Formular y desarrollar un plan de trabajo para la gestión del riesgo de la entidad</t>
  </si>
  <si>
    <t xml:space="preserve">Formular y Desarrollar una estrategia para fortalecer la cultura del autocontrol y  la autoevaluación en la entidad
</t>
  </si>
  <si>
    <t>PLAN DE ACCIÓN SECTORIAL 2018</t>
  </si>
  <si>
    <t>Plan Estratégico de Talento Humano formulado</t>
  </si>
  <si>
    <r>
      <t xml:space="preserve">Evaluar el grado de cumplimiento del </t>
    </r>
    <r>
      <rPr>
        <sz val="12"/>
        <color rgb="FFFF0000"/>
        <rFont val="Calibri"/>
        <family val="2"/>
        <scheme val="minor"/>
      </rPr>
      <t>Modelo Integrado de Planeación y Gestión - MIPG</t>
    </r>
    <r>
      <rPr>
        <sz val="12"/>
        <rFont val="Calibri"/>
        <family val="2"/>
        <scheme val="minor"/>
      </rPr>
      <t xml:space="preserve"> por cada una de las entidades </t>
    </r>
  </si>
  <si>
    <r>
      <t xml:space="preserve"># de actividades ejecutada del </t>
    </r>
    <r>
      <rPr>
        <sz val="12"/>
        <color rgb="FFFF0000"/>
        <rFont val="Calibri"/>
        <family val="2"/>
        <scheme val="minor"/>
      </rPr>
      <t>MIPG</t>
    </r>
    <r>
      <rPr>
        <sz val="12"/>
        <rFont val="Calibri"/>
        <family val="2"/>
        <scheme val="minor"/>
      </rPr>
      <t xml:space="preserve">
_________________________________ x 100
Total actividades del </t>
    </r>
    <r>
      <rPr>
        <sz val="12"/>
        <color rgb="FFFF0000"/>
        <rFont val="Calibri"/>
        <family val="2"/>
        <scheme val="minor"/>
      </rPr>
      <t>MIPG</t>
    </r>
  </si>
  <si>
    <t># de controles ejecutados
_______________________ x 100
Total de controles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</si>
</sst>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164" formatCode="_ &quot;$&quot;\ * #,##0.00_ ;_ &quot;$&quot;\ * \-#,##0.00_ ;_ &quot;$&quot;\ * &quot;-&quot;??_ ;_ @_ "/>
    <numFmt numFmtId="165" formatCode="_ * #,##0.00_ ;_ * \-#,##0.00_ ;_ * &quot;-&quot;??_ ;_ @_ "/>
    <numFmt numFmtId="166" formatCode="0.0%"/>
    <numFmt numFmtId="167" formatCode="_-* #,##0.00_-;\-* #,##0.00_-;_-* &quot;-&quot;_-;_-@_-"/>
    <numFmt numFmtId="168" formatCode="_-* #,##0.0_-;\-* #,##0.0_-;_-* &quot;-&quot;_-;_-@_-"/>
    <numFmt numFmtId="169" formatCode="&quot;$&quot;\ #,##0_);[Red]\(&quot;$&quot;\ #,##0\)"/>
    <numFmt numFmtId="170" formatCode="#,##0_ ;\-#,##0\ "/>
    <numFmt numFmtId="171" formatCode="#,##0.00_ ;\-#,##0.00\ "/>
    <numFmt numFmtId="172" formatCode="#,##0.000_ ;\-#,##0.000\ "/>
  </numFmts>
  <fonts count="27">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sz val="10"/>
      <name val="Arial"/>
      <family val="2"/>
    </font>
    <font>
      <sz val="12"/>
      <name val="Arial"/>
      <family val="2"/>
    </font>
    <font>
      <sz val="12"/>
      <name val="Calibri"/>
      <family val="2"/>
    </font>
    <font>
      <sz val="10"/>
      <name val="Verdana"/>
      <family val="2"/>
    </font>
    <font>
      <sz val="10"/>
      <color theme="0"/>
      <name val="Arial"/>
      <family val="2"/>
    </font>
    <font>
      <sz val="11"/>
      <name val="Calibri "/>
    </font>
    <font>
      <b/>
      <sz val="9"/>
      <name val="Arial"/>
      <family val="2"/>
    </font>
    <font>
      <sz val="10"/>
      <name val="Calibri"/>
      <family val="2"/>
      <scheme val="minor"/>
    </font>
    <font>
      <b/>
      <sz val="16"/>
      <name val="Calibri"/>
      <family val="2"/>
      <scheme val="minor"/>
    </font>
    <font>
      <b/>
      <sz val="18"/>
      <name val="Calibri"/>
      <family val="2"/>
      <scheme val="minor"/>
    </font>
    <font>
      <u/>
      <sz val="10"/>
      <name val="Arial"/>
      <family val="2"/>
    </font>
    <font>
      <i/>
      <sz val="12"/>
      <name val="Calibri"/>
      <family val="2"/>
      <scheme val="minor"/>
    </font>
    <font>
      <sz val="9"/>
      <name val="Arial"/>
      <family val="2"/>
    </font>
    <font>
      <b/>
      <sz val="12"/>
      <name val="Arial"/>
      <family val="2"/>
    </font>
    <font>
      <sz val="12"/>
      <color rgb="FFFF0000"/>
      <name val="Calibri"/>
      <family val="2"/>
      <scheme val="minor"/>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bgColor rgb="FF000000"/>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6">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10"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41" fontId="12" fillId="0" borderId="0" applyFont="0" applyFill="0" applyBorder="0" applyAlignment="0" applyProtection="0"/>
    <xf numFmtId="9" fontId="2" fillId="0" borderId="0" applyFont="0" applyFill="0" applyBorder="0" applyAlignment="0" applyProtection="0"/>
    <xf numFmtId="0" fontId="2" fillId="0" borderId="0"/>
    <xf numFmtId="41" fontId="12" fillId="0" borderId="0" applyFont="0" applyFill="0" applyBorder="0" applyAlignment="0" applyProtection="0"/>
    <xf numFmtId="41" fontId="2" fillId="0" borderId="0" applyFont="0" applyFill="0" applyBorder="0" applyAlignment="0" applyProtection="0"/>
  </cellStyleXfs>
  <cellXfs count="251">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0" fontId="9" fillId="0" borderId="7" xfId="0" applyFont="1" applyFill="1" applyBorder="1" applyAlignment="1">
      <alignment horizontal="justify" vertical="center" wrapText="1"/>
    </xf>
    <xf numFmtId="0" fontId="5" fillId="0" borderId="7" xfId="0" applyFont="1" applyFill="1" applyBorder="1" applyAlignment="1">
      <alignment horizontal="justify" vertical="center" wrapText="1"/>
    </xf>
    <xf numFmtId="9" fontId="5" fillId="4" borderId="7" xfId="0" applyNumberFormat="1" applyFont="1" applyFill="1" applyBorder="1" applyAlignment="1">
      <alignment horizontal="center" vertical="center"/>
    </xf>
    <xf numFmtId="9" fontId="0" fillId="0" borderId="0" xfId="7" applyFont="1"/>
    <xf numFmtId="0" fontId="5" fillId="4" borderId="7" xfId="0" applyFont="1" applyFill="1" applyBorder="1" applyAlignment="1">
      <alignment horizontal="center" vertical="center"/>
    </xf>
    <xf numFmtId="0" fontId="0" fillId="0" borderId="0" xfId="0"/>
    <xf numFmtId="0" fontId="0" fillId="0" borderId="0" xfId="0" applyAlignment="1">
      <alignment horizontal="center" vertical="center"/>
    </xf>
    <xf numFmtId="0" fontId="6" fillId="8" borderId="7" xfId="0" applyFont="1" applyFill="1" applyBorder="1" applyAlignment="1">
      <alignment horizontal="center" vertical="center"/>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9" fillId="0" borderId="7" xfId="0" applyFont="1" applyBorder="1" applyAlignment="1">
      <alignment horizontal="justify" vertical="center" wrapText="1"/>
    </xf>
    <xf numFmtId="9" fontId="5" fillId="0" borderId="7" xfId="0" applyNumberFormat="1" applyFont="1" applyFill="1" applyBorder="1" applyAlignment="1">
      <alignment horizontal="center" vertical="center" wrapText="1"/>
    </xf>
    <xf numFmtId="9" fontId="5" fillId="0" borderId="7"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9" fontId="5" fillId="4" borderId="7" xfId="7" applyFont="1" applyFill="1" applyBorder="1" applyAlignment="1">
      <alignment horizontal="center" vertical="center"/>
    </xf>
    <xf numFmtId="9" fontId="5" fillId="0" borderId="7" xfId="7" applyFont="1" applyFill="1" applyBorder="1" applyAlignment="1">
      <alignment horizontal="center" vertical="center" wrapText="1"/>
    </xf>
    <xf numFmtId="41" fontId="5" fillId="0" borderId="7" xfId="11" applyFont="1" applyFill="1" applyBorder="1" applyAlignment="1">
      <alignment horizontal="center" vertical="center" wrapText="1"/>
    </xf>
    <xf numFmtId="167" fontId="5" fillId="0" borderId="7" xfId="11" applyNumberFormat="1" applyFont="1" applyFill="1" applyBorder="1" applyAlignment="1">
      <alignment horizontal="center" vertical="center" wrapText="1"/>
    </xf>
    <xf numFmtId="41" fontId="5" fillId="0" borderId="7" xfId="11" applyNumberFormat="1" applyFont="1" applyFill="1" applyBorder="1" applyAlignment="1">
      <alignment horizontal="center" vertical="center" wrapText="1"/>
    </xf>
    <xf numFmtId="9" fontId="5" fillId="4" borderId="7" xfId="7"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41" fontId="5" fillId="4" borderId="7" xfId="11" applyFont="1" applyFill="1" applyBorder="1" applyAlignment="1">
      <alignment horizontal="center" vertical="center" wrapText="1"/>
    </xf>
    <xf numFmtId="9" fontId="5" fillId="4" borderId="7" xfId="0" applyNumberFormat="1" applyFont="1" applyFill="1" applyBorder="1" applyAlignment="1">
      <alignment horizontal="center" vertical="center" wrapText="1"/>
    </xf>
    <xf numFmtId="9" fontId="5" fillId="4" borderId="7" xfId="11" applyNumberFormat="1" applyFont="1" applyFill="1" applyBorder="1" applyAlignment="1">
      <alignment horizontal="center" vertical="center" wrapText="1"/>
    </xf>
    <xf numFmtId="0" fontId="5" fillId="10" borderId="7" xfId="3" applyFont="1" applyFill="1" applyBorder="1" applyAlignment="1" applyProtection="1">
      <alignment horizontal="center" vertical="center" wrapText="1"/>
      <protection locked="0"/>
    </xf>
    <xf numFmtId="9" fontId="5" fillId="4" borderId="7" xfId="12" applyFont="1" applyFill="1" applyBorder="1" applyAlignment="1">
      <alignment horizontal="center" vertical="center" wrapText="1"/>
    </xf>
    <xf numFmtId="167" fontId="5" fillId="4" borderId="7" xfId="11" applyNumberFormat="1" applyFont="1" applyFill="1" applyBorder="1" applyAlignment="1">
      <alignment horizontal="center" vertical="center" wrapText="1"/>
    </xf>
    <xf numFmtId="168" fontId="5" fillId="4" borderId="7" xfId="11" applyNumberFormat="1" applyFont="1" applyFill="1" applyBorder="1" applyAlignment="1">
      <alignment horizontal="center" vertical="center" wrapText="1"/>
    </xf>
    <xf numFmtId="10" fontId="5" fillId="0" borderId="7" xfId="7"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4" fontId="14" fillId="4" borderId="7" xfId="0" applyNumberFormat="1" applyFont="1" applyFill="1" applyBorder="1" applyAlignment="1">
      <alignment horizontal="center" vertical="center" wrapText="1"/>
    </xf>
    <xf numFmtId="10" fontId="14" fillId="0" borderId="7" xfId="7" applyNumberFormat="1" applyFont="1" applyFill="1" applyBorder="1" applyAlignment="1">
      <alignment horizontal="center" vertical="center" wrapText="1"/>
    </xf>
    <xf numFmtId="0" fontId="14" fillId="4" borderId="7" xfId="0" applyFont="1" applyFill="1" applyBorder="1" applyAlignment="1">
      <alignment horizontal="center" vertical="center" wrapText="1"/>
    </xf>
    <xf numFmtId="9" fontId="0" fillId="0" borderId="7" xfId="12" applyFont="1" applyBorder="1" applyAlignment="1">
      <alignment horizontal="center" vertical="center"/>
    </xf>
    <xf numFmtId="0" fontId="9" fillId="0" borderId="7" xfId="3" applyFont="1" applyBorder="1" applyAlignment="1">
      <alignment horizontal="center" vertical="center" wrapText="1"/>
    </xf>
    <xf numFmtId="0" fontId="9" fillId="0" borderId="7" xfId="3" applyFont="1" applyBorder="1" applyAlignment="1">
      <alignment horizontal="center" vertical="center"/>
    </xf>
    <xf numFmtId="0" fontId="13" fillId="4" borderId="7"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readingOrder="1"/>
      <protection locked="0"/>
    </xf>
    <xf numFmtId="0" fontId="13" fillId="0" borderId="7" xfId="0" applyFont="1" applyFill="1" applyBorder="1" applyAlignment="1" applyProtection="1">
      <alignment horizontal="center" vertical="center" wrapText="1"/>
      <protection locked="0"/>
    </xf>
    <xf numFmtId="0" fontId="14" fillId="0" borderId="7" xfId="3" applyFont="1" applyBorder="1" applyAlignment="1">
      <alignment horizontal="center" vertical="center"/>
    </xf>
    <xf numFmtId="41" fontId="14" fillId="0" borderId="7" xfId="11" applyFont="1" applyFill="1" applyBorder="1" applyAlignment="1">
      <alignment horizontal="center" vertical="center" wrapText="1"/>
    </xf>
    <xf numFmtId="0" fontId="0" fillId="0" borderId="0" xfId="0" applyFont="1"/>
    <xf numFmtId="0" fontId="13" fillId="4"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5" fillId="0" borderId="7" xfId="0" applyFont="1" applyFill="1" applyBorder="1" applyAlignment="1">
      <alignment horizontal="right" vertical="center" wrapText="1"/>
    </xf>
    <xf numFmtId="0" fontId="6" fillId="8"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2" fillId="0" borderId="7" xfId="0" applyFont="1" applyBorder="1" applyAlignment="1">
      <alignment horizontal="center" vertical="center" wrapText="1"/>
    </xf>
    <xf numFmtId="10" fontId="2" fillId="0" borderId="7" xfId="0" applyNumberFormat="1" applyFont="1" applyBorder="1" applyAlignment="1">
      <alignment horizontal="center" vertical="center" wrapText="1"/>
    </xf>
    <xf numFmtId="41" fontId="0" fillId="0" borderId="7" xfId="11" applyFont="1" applyBorder="1" applyAlignment="1">
      <alignment horizontal="center" vertical="center"/>
    </xf>
    <xf numFmtId="0" fontId="5" fillId="4" borderId="7" xfId="0" applyFont="1" applyFill="1" applyBorder="1" applyAlignment="1">
      <alignment horizontal="center" vertical="center" wrapText="1"/>
    </xf>
    <xf numFmtId="0" fontId="14" fillId="0" borderId="7" xfId="0" applyFont="1" applyBorder="1" applyAlignment="1">
      <alignment horizontal="center" vertical="center" wrapText="1"/>
    </xf>
    <xf numFmtId="9" fontId="14" fillId="0" borderId="7" xfId="0" applyNumberFormat="1" applyFont="1" applyBorder="1" applyAlignment="1">
      <alignment horizontal="center" vertical="center" wrapText="1"/>
    </xf>
    <xf numFmtId="41" fontId="14" fillId="0" borderId="7" xfId="11" applyFont="1" applyBorder="1" applyAlignment="1">
      <alignment horizontal="center" vertical="center" wrapText="1"/>
    </xf>
    <xf numFmtId="14" fontId="14" fillId="0" borderId="7" xfId="0" applyNumberFormat="1" applyFont="1" applyFill="1" applyBorder="1" applyAlignment="1">
      <alignment horizontal="center" vertical="center" wrapText="1"/>
    </xf>
    <xf numFmtId="9" fontId="14" fillId="0" borderId="7" xfId="7"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10" fontId="14" fillId="0" borderId="7" xfId="11" applyNumberFormat="1" applyFont="1" applyBorder="1" applyAlignment="1">
      <alignment horizontal="center" vertical="center" wrapText="1"/>
    </xf>
    <xf numFmtId="0" fontId="11" fillId="11" borderId="7" xfId="0" applyFont="1" applyFill="1" applyBorder="1" applyAlignment="1">
      <alignment horizontal="center" vertical="center" wrapText="1"/>
    </xf>
    <xf numFmtId="0" fontId="0" fillId="0" borderId="0" xfId="0" applyFont="1" applyAlignment="1">
      <alignment horizontal="center"/>
    </xf>
    <xf numFmtId="9"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xf>
    <xf numFmtId="0" fontId="0" fillId="0" borderId="7" xfId="0" applyFont="1" applyBorder="1"/>
    <xf numFmtId="0" fontId="16" fillId="0" borderId="0" xfId="0" applyFont="1"/>
    <xf numFmtId="166" fontId="0" fillId="0" borderId="7" xfId="0" applyNumberFormat="1" applyFont="1" applyBorder="1" applyAlignment="1">
      <alignment horizontal="center" vertical="center"/>
    </xf>
    <xf numFmtId="0" fontId="0" fillId="0" borderId="7" xfId="0" applyFont="1" applyBorder="1" applyAlignment="1">
      <alignment horizontal="center"/>
    </xf>
    <xf numFmtId="0" fontId="0" fillId="0" borderId="7" xfId="0" applyFont="1" applyBorder="1" applyAlignment="1">
      <alignment horizontal="center" vertical="center"/>
    </xf>
    <xf numFmtId="9" fontId="0" fillId="0" borderId="7" xfId="0" applyNumberFormat="1" applyFont="1" applyBorder="1" applyAlignment="1">
      <alignment horizontal="center" vertical="center"/>
    </xf>
    <xf numFmtId="14" fontId="5" fillId="0"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xf>
    <xf numFmtId="0" fontId="15" fillId="0" borderId="7" xfId="0" applyFont="1" applyFill="1" applyBorder="1" applyAlignment="1" applyProtection="1">
      <alignment horizontal="center" vertical="center" wrapText="1" readingOrder="1"/>
      <protection locked="0"/>
    </xf>
    <xf numFmtId="0" fontId="9" fillId="0" borderId="7" xfId="0" applyFont="1" applyBorder="1" applyAlignment="1">
      <alignment horizontal="center" vertical="center" wrapText="1"/>
    </xf>
    <xf numFmtId="9" fontId="9" fillId="0" borderId="7" xfId="7" applyFont="1" applyBorder="1" applyAlignment="1">
      <alignment horizontal="center" vertical="center" wrapText="1"/>
    </xf>
    <xf numFmtId="0" fontId="9" fillId="4" borderId="7" xfId="0" applyFont="1" applyFill="1" applyBorder="1" applyAlignment="1">
      <alignment horizontal="left" vertical="center" wrapText="1"/>
    </xf>
    <xf numFmtId="14" fontId="9" fillId="0" borderId="7" xfId="0" applyNumberFormat="1" applyFont="1" applyBorder="1" applyAlignment="1">
      <alignment horizontal="center" vertical="center" wrapText="1"/>
    </xf>
    <xf numFmtId="0" fontId="9" fillId="0" borderId="7" xfId="0" applyFont="1" applyBorder="1" applyAlignment="1">
      <alignment horizontal="left" vertical="center" wrapText="1"/>
    </xf>
    <xf numFmtId="0" fontId="9" fillId="0" borderId="7" xfId="0" applyFont="1" applyFill="1" applyBorder="1" applyAlignment="1">
      <alignment horizontal="left" vertical="center" wrapText="1"/>
    </xf>
    <xf numFmtId="0" fontId="5" fillId="0" borderId="7" xfId="0"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5" fillId="4" borderId="7" xfId="0" applyFont="1" applyFill="1" applyBorder="1" applyAlignment="1">
      <alignment horizontal="justify" vertical="center" wrapText="1"/>
    </xf>
    <xf numFmtId="0" fontId="0" fillId="0" borderId="9" xfId="0" applyFont="1" applyBorder="1" applyAlignment="1">
      <alignment horizontal="center" vertical="center"/>
    </xf>
    <xf numFmtId="41" fontId="0" fillId="0" borderId="9" xfId="11" applyFont="1" applyBorder="1" applyAlignment="1">
      <alignment horizontal="center" vertical="center"/>
    </xf>
    <xf numFmtId="169" fontId="5" fillId="0" borderId="7" xfId="0" applyNumberFormat="1" applyFont="1" applyFill="1" applyBorder="1" applyAlignment="1">
      <alignment horizontal="center" vertical="center" wrapText="1"/>
    </xf>
    <xf numFmtId="10" fontId="0" fillId="0" borderId="0" xfId="0" applyNumberFormat="1" applyFont="1" applyAlignment="1">
      <alignment horizontal="center" vertical="center"/>
    </xf>
    <xf numFmtId="0" fontId="6" fillId="8"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9" fontId="14" fillId="0" borderId="7" xfId="7" applyFont="1" applyFill="1" applyBorder="1" applyAlignment="1">
      <alignment horizontal="center" vertical="center" wrapText="1"/>
    </xf>
    <xf numFmtId="9" fontId="14" fillId="0" borderId="7" xfId="0" applyNumberFormat="1" applyFont="1" applyBorder="1" applyAlignment="1">
      <alignment horizontal="center" vertical="center" wrapText="1"/>
    </xf>
    <xf numFmtId="41" fontId="14" fillId="0" borderId="7" xfId="11" applyFont="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14"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0" fontId="5" fillId="0" borderId="7" xfId="0" applyFont="1" applyFill="1" applyBorder="1" applyAlignment="1">
      <alignment horizontal="center" vertical="center" wrapText="1"/>
    </xf>
    <xf numFmtId="9" fontId="17" fillId="4" borderId="7" xfId="12"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0" fillId="0" borderId="7" xfId="0" applyFont="1" applyBorder="1"/>
    <xf numFmtId="0" fontId="18" fillId="8" borderId="7" xfId="0" applyFont="1" applyFill="1" applyBorder="1" applyAlignment="1">
      <alignment horizontal="center" vertical="center"/>
    </xf>
    <xf numFmtId="0" fontId="18" fillId="8" borderId="7" xfId="0" applyFont="1" applyFill="1" applyBorder="1" applyAlignment="1">
      <alignment horizontal="center" vertical="center" wrapText="1"/>
    </xf>
    <xf numFmtId="9" fontId="17" fillId="4" borderId="7" xfId="12" applyFont="1" applyFill="1" applyBorder="1" applyAlignment="1">
      <alignment horizontal="center" vertical="center" wrapText="1"/>
    </xf>
    <xf numFmtId="0" fontId="0" fillId="0" borderId="0" xfId="0" applyFont="1" applyAlignment="1">
      <alignment horizontal="center" vertical="center"/>
    </xf>
    <xf numFmtId="9" fontId="5" fillId="0" borderId="7" xfId="12" applyFont="1" applyFill="1" applyBorder="1" applyAlignment="1">
      <alignment horizontal="center" vertical="center" wrapText="1"/>
    </xf>
    <xf numFmtId="41" fontId="5" fillId="0" borderId="7" xfId="15" applyFont="1" applyFill="1" applyBorder="1" applyAlignment="1">
      <alignment horizontal="center" vertical="center" wrapText="1"/>
    </xf>
    <xf numFmtId="0" fontId="0" fillId="0" borderId="7" xfId="0" applyFont="1" applyBorder="1" applyAlignment="1">
      <alignment vertical="center" wrapText="1"/>
    </xf>
    <xf numFmtId="41" fontId="5" fillId="0" borderId="7" xfId="15" applyFont="1" applyFill="1" applyBorder="1" applyAlignment="1">
      <alignment horizontal="right" vertical="center" wrapText="1"/>
    </xf>
    <xf numFmtId="9" fontId="5" fillId="0" borderId="7" xfId="12" applyFont="1" applyFill="1" applyBorder="1" applyAlignment="1">
      <alignment horizontal="right" vertical="center" wrapText="1"/>
    </xf>
    <xf numFmtId="10" fontId="2" fillId="0" borderId="7" xfId="0" applyNumberFormat="1" applyFont="1" applyFill="1" applyBorder="1" applyAlignment="1">
      <alignment horizontal="center" vertical="center" wrapText="1"/>
    </xf>
    <xf numFmtId="10" fontId="2" fillId="0" borderId="7" xfId="0" applyNumberFormat="1" applyFont="1" applyBorder="1" applyAlignment="1">
      <alignment horizontal="left" vertical="center" wrapText="1"/>
    </xf>
    <xf numFmtId="166" fontId="2" fillId="0" borderId="7" xfId="12" applyNumberFormat="1" applyFont="1" applyFill="1" applyBorder="1" applyAlignment="1">
      <alignment horizontal="center" vertical="center" wrapText="1"/>
    </xf>
    <xf numFmtId="9" fontId="17" fillId="0" borderId="7" xfId="3" applyNumberFormat="1" applyFont="1" applyBorder="1" applyAlignment="1">
      <alignment horizontal="center" vertical="center"/>
    </xf>
    <xf numFmtId="9" fontId="19" fillId="0" borderId="0" xfId="0" applyNumberFormat="1" applyFont="1" applyAlignment="1">
      <alignment horizontal="center" vertical="center"/>
    </xf>
    <xf numFmtId="0" fontId="2" fillId="0" borderId="7" xfId="0" applyFont="1" applyBorder="1" applyAlignment="1">
      <alignment vertical="top" wrapText="1"/>
    </xf>
    <xf numFmtId="0" fontId="2" fillId="0" borderId="7" xfId="0" applyFont="1" applyBorder="1" applyAlignment="1">
      <alignment horizontal="left" vertical="top" wrapText="1"/>
    </xf>
    <xf numFmtId="0" fontId="2" fillId="0" borderId="7" xfId="0" applyFont="1" applyFill="1" applyBorder="1" applyAlignment="1">
      <alignment vertical="top" wrapText="1"/>
    </xf>
    <xf numFmtId="170" fontId="5" fillId="0" borderId="7" xfId="11" applyNumberFormat="1" applyFont="1" applyFill="1" applyBorder="1" applyAlignment="1">
      <alignment horizontal="center" vertical="center" wrapText="1"/>
    </xf>
    <xf numFmtId="171" fontId="5" fillId="0" borderId="7" xfId="11" applyNumberFormat="1" applyFont="1" applyFill="1" applyBorder="1" applyAlignment="1">
      <alignment horizontal="center" vertical="center" wrapText="1"/>
    </xf>
    <xf numFmtId="172" fontId="0" fillId="0" borderId="7" xfId="11" applyNumberFormat="1" applyFont="1" applyBorder="1" applyAlignment="1">
      <alignment horizontal="center" vertical="center"/>
    </xf>
    <xf numFmtId="172" fontId="5" fillId="0" borderId="7" xfId="11" applyNumberFormat="1" applyFont="1" applyFill="1" applyBorder="1" applyAlignment="1">
      <alignment horizontal="center" vertical="center" wrapText="1"/>
    </xf>
    <xf numFmtId="9" fontId="0" fillId="4" borderId="7" xfId="0" applyNumberFormat="1" applyFont="1" applyFill="1" applyBorder="1" applyAlignment="1">
      <alignment horizontal="center" vertical="center"/>
    </xf>
    <xf numFmtId="0" fontId="0" fillId="0" borderId="7" xfId="0" applyFont="1" applyBorder="1" applyAlignment="1">
      <alignment vertical="top" wrapText="1"/>
    </xf>
    <xf numFmtId="0" fontId="0" fillId="0" borderId="7" xfId="0" applyFont="1" applyFill="1" applyBorder="1" applyAlignment="1">
      <alignment vertical="center" wrapText="1"/>
    </xf>
    <xf numFmtId="9" fontId="14" fillId="0" borderId="7" xfId="12" applyFont="1" applyFill="1" applyBorder="1" applyAlignment="1">
      <alignment horizontal="center" vertical="center" wrapText="1"/>
    </xf>
    <xf numFmtId="9" fontId="14" fillId="0" borderId="7" xfId="12" applyFont="1" applyBorder="1" applyAlignment="1">
      <alignment horizontal="center" vertical="center" wrapText="1"/>
    </xf>
    <xf numFmtId="0" fontId="0" fillId="0" borderId="7" xfId="0" applyFont="1" applyBorder="1" applyAlignment="1">
      <alignment wrapText="1"/>
    </xf>
    <xf numFmtId="0" fontId="0" fillId="0" borderId="7" xfId="0" applyFont="1" applyBorder="1" applyAlignment="1">
      <alignment horizontal="center" vertical="center" wrapText="1"/>
    </xf>
    <xf numFmtId="0" fontId="5" fillId="4"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8" xfId="0" applyFont="1" applyBorder="1" applyAlignment="1">
      <alignment horizontal="center" vertical="center" wrapText="1"/>
    </xf>
    <xf numFmtId="0" fontId="24" fillId="0" borderId="0" xfId="0" applyFont="1"/>
    <xf numFmtId="0" fontId="9" fillId="0"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5" fillId="0" borderId="7" xfId="7" applyFont="1" applyFill="1" applyBorder="1" applyAlignment="1">
      <alignment horizontal="center" vertical="center"/>
    </xf>
    <xf numFmtId="0" fontId="9" fillId="0" borderId="8"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7" xfId="0" applyFont="1" applyFill="1" applyBorder="1" applyAlignment="1">
      <alignment horizontal="justify" vertical="center" wrapText="1"/>
    </xf>
    <xf numFmtId="0" fontId="5" fillId="0" borderId="8"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7" xfId="0" applyFont="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6" fillId="8"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1" fontId="9" fillId="0" borderId="7" xfId="11" applyNumberFormat="1" applyFont="1" applyBorder="1" applyAlignment="1">
      <alignment horizontal="center" vertical="center" wrapText="1"/>
    </xf>
    <xf numFmtId="0" fontId="9" fillId="0" borderId="7" xfId="0" applyFont="1" applyFill="1" applyBorder="1" applyAlignment="1">
      <alignment horizontal="justify" vertical="top" wrapText="1"/>
    </xf>
    <xf numFmtId="9" fontId="5" fillId="0" borderId="7"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25" fillId="8" borderId="7" xfId="0" applyFont="1" applyFill="1" applyBorder="1" applyAlignment="1">
      <alignment horizontal="center" vertical="center"/>
    </xf>
    <xf numFmtId="0" fontId="25" fillId="8"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11" fillId="11" borderId="7" xfId="0" applyFont="1" applyFill="1" applyBorder="1" applyAlignment="1">
      <alignment horizontal="left" vertical="center" wrapText="1"/>
    </xf>
    <xf numFmtId="0" fontId="7" fillId="0" borderId="0" xfId="0" applyFont="1" applyFill="1" applyBorder="1" applyAlignment="1">
      <alignment vertical="center"/>
    </xf>
    <xf numFmtId="0" fontId="0" fillId="0" borderId="7" xfId="0" applyBorder="1"/>
    <xf numFmtId="0" fontId="0" fillId="0" borderId="8" xfId="0" applyBorder="1"/>
    <xf numFmtId="0" fontId="5" fillId="4" borderId="8" xfId="0" applyFont="1" applyFill="1" applyBorder="1" applyAlignment="1">
      <alignment horizontal="center" vertical="center"/>
    </xf>
    <xf numFmtId="0" fontId="26" fillId="0" borderId="7" xfId="0" applyFont="1" applyFill="1" applyBorder="1" applyAlignment="1">
      <alignment horizontal="center" vertical="center" wrapText="1"/>
    </xf>
    <xf numFmtId="0" fontId="7" fillId="9" borderId="11" xfId="0" applyFont="1" applyFill="1" applyBorder="1" applyAlignment="1">
      <alignment horizontal="center" vertical="center"/>
    </xf>
    <xf numFmtId="0" fontId="7" fillId="9" borderId="12" xfId="0" applyFont="1" applyFill="1" applyBorder="1" applyAlignment="1">
      <alignment horizontal="center" vertical="center"/>
    </xf>
    <xf numFmtId="0" fontId="8" fillId="11" borderId="7" xfId="0" applyFont="1" applyFill="1" applyBorder="1" applyAlignment="1">
      <alignment horizontal="center" vertical="center"/>
    </xf>
    <xf numFmtId="0" fontId="6" fillId="11" borderId="7" xfId="0" applyFont="1" applyFill="1" applyBorder="1" applyAlignment="1">
      <alignment horizontal="center" vertical="center"/>
    </xf>
    <xf numFmtId="0" fontId="11" fillId="8" borderId="7"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7" xfId="0" applyFont="1" applyFill="1" applyBorder="1" applyAlignment="1">
      <alignment horizontal="center" vertical="center"/>
    </xf>
    <xf numFmtId="0" fontId="5" fillId="4" borderId="7" xfId="0" applyFont="1" applyFill="1" applyBorder="1" applyAlignment="1" applyProtection="1">
      <alignment horizontal="center" vertical="center" wrapText="1"/>
      <protection locked="0"/>
    </xf>
    <xf numFmtId="0" fontId="5" fillId="4" borderId="7" xfId="0" applyFont="1" applyFill="1" applyBorder="1" applyAlignment="1">
      <alignment horizontal="center" vertical="center" wrapText="1"/>
    </xf>
    <xf numFmtId="0" fontId="5" fillId="0" borderId="7" xfId="0" applyFont="1" applyBorder="1" applyAlignment="1">
      <alignment horizontal="left" vertical="top" wrapText="1"/>
    </xf>
    <xf numFmtId="9" fontId="5" fillId="0" borderId="7" xfId="0" applyNumberFormat="1" applyFont="1" applyFill="1" applyBorder="1" applyAlignment="1">
      <alignment horizontal="center" vertical="center"/>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9" fontId="5" fillId="0" borderId="7" xfId="0" applyNumberFormat="1" applyFont="1" applyFill="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2" fillId="4" borderId="8"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2" fillId="0" borderId="7" xfId="0" applyFont="1" applyBorder="1" applyAlignment="1">
      <alignment horizontal="center" vertical="center" wrapText="1"/>
    </xf>
    <xf numFmtId="0" fontId="0" fillId="0" borderId="7" xfId="0" applyFont="1" applyBorder="1" applyAlignment="1">
      <alignment horizontal="center" vertical="center" wrapText="1"/>
    </xf>
    <xf numFmtId="14" fontId="5" fillId="4"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xf>
    <xf numFmtId="0" fontId="0" fillId="4" borderId="7"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7" xfId="0" applyFont="1" applyFill="1" applyBorder="1" applyAlignment="1">
      <alignment horizontal="center" vertical="center"/>
    </xf>
    <xf numFmtId="0" fontId="2"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0" fontId="14" fillId="0" borderId="7" xfId="0" applyFont="1" applyBorder="1" applyAlignment="1">
      <alignment horizontal="center" vertical="center" wrapText="1"/>
    </xf>
    <xf numFmtId="10" fontId="14" fillId="0" borderId="7" xfId="0" applyNumberFormat="1" applyFont="1" applyBorder="1" applyAlignment="1">
      <alignment horizontal="center" vertical="center" wrapText="1"/>
    </xf>
    <xf numFmtId="9" fontId="14" fillId="0" borderId="7" xfId="0" applyNumberFormat="1" applyFont="1" applyBorder="1" applyAlignment="1">
      <alignment horizontal="center" vertical="center" wrapText="1"/>
    </xf>
    <xf numFmtId="41" fontId="14" fillId="0" borderId="7" xfId="11" applyFont="1" applyBorder="1" applyAlignment="1">
      <alignment horizontal="center" vertical="center" wrapText="1"/>
    </xf>
    <xf numFmtId="9" fontId="14" fillId="0" borderId="7" xfId="0" applyNumberFormat="1"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9" fontId="14" fillId="0" borderId="7" xfId="7" applyFont="1" applyFill="1" applyBorder="1" applyAlignment="1">
      <alignment horizontal="center" vertical="center" wrapText="1"/>
    </xf>
    <xf numFmtId="10" fontId="14" fillId="0" borderId="7" xfId="11" applyNumberFormat="1" applyFont="1" applyBorder="1" applyAlignment="1">
      <alignment horizontal="center" vertical="center" wrapText="1"/>
    </xf>
    <xf numFmtId="10" fontId="14" fillId="0" borderId="7" xfId="0" applyNumberFormat="1" applyFont="1" applyFill="1" applyBorder="1" applyAlignment="1">
      <alignment horizontal="center" vertical="center" wrapText="1"/>
    </xf>
    <xf numFmtId="41" fontId="0" fillId="0" borderId="7" xfId="11" applyFont="1" applyBorder="1" applyAlignment="1">
      <alignment horizontal="center" vertical="center"/>
    </xf>
    <xf numFmtId="10" fontId="2" fillId="0" borderId="7" xfId="0" applyNumberFormat="1" applyFont="1" applyBorder="1" applyAlignment="1">
      <alignment horizontal="center" vertical="center" wrapText="1"/>
    </xf>
    <xf numFmtId="0" fontId="7" fillId="9" borderId="7" xfId="0" applyFont="1" applyFill="1" applyBorder="1" applyAlignment="1">
      <alignment horizontal="center" vertical="center"/>
    </xf>
    <xf numFmtId="14" fontId="5" fillId="0" borderId="7" xfId="0" applyNumberFormat="1" applyFont="1" applyFill="1" applyBorder="1" applyAlignment="1">
      <alignment horizontal="center" vertical="center" wrapText="1"/>
    </xf>
    <xf numFmtId="0" fontId="0" fillId="0" borderId="7" xfId="0" applyBorder="1" applyAlignment="1">
      <alignment horizontal="center" vertical="center"/>
    </xf>
    <xf numFmtId="0" fontId="2" fillId="4" borderId="7" xfId="0" applyFont="1" applyFill="1" applyBorder="1" applyAlignment="1">
      <alignment horizontal="center" vertical="center"/>
    </xf>
    <xf numFmtId="41" fontId="8" fillId="8" borderId="7" xfId="11" applyFont="1" applyFill="1" applyBorder="1" applyAlignment="1">
      <alignment horizontal="center" vertical="center" wrapText="1"/>
    </xf>
    <xf numFmtId="0" fontId="25" fillId="8" borderId="7" xfId="0" applyFont="1" applyFill="1" applyBorder="1" applyAlignment="1">
      <alignment horizontal="center" vertical="center" wrapText="1"/>
    </xf>
    <xf numFmtId="0" fontId="25" fillId="8" borderId="7" xfId="0" applyFont="1" applyFill="1" applyBorder="1" applyAlignment="1">
      <alignment horizontal="center" vertical="center"/>
    </xf>
    <xf numFmtId="0" fontId="6" fillId="8" borderId="7" xfId="0" applyFont="1" applyFill="1" applyBorder="1" applyAlignment="1">
      <alignment horizontal="center" vertical="center" wrapText="1"/>
    </xf>
    <xf numFmtId="10"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10" fontId="2" fillId="0" borderId="7" xfId="0" applyNumberFormat="1" applyFont="1" applyBorder="1" applyAlignment="1">
      <alignment horizontal="left" vertical="center" wrapText="1"/>
    </xf>
    <xf numFmtId="0" fontId="2" fillId="0" borderId="7" xfId="0" applyFont="1" applyBorder="1" applyAlignment="1">
      <alignment horizontal="left" vertical="center" wrapText="1"/>
    </xf>
    <xf numFmtId="9" fontId="14" fillId="0" borderId="7" xfId="15" applyNumberFormat="1" applyFont="1" applyBorder="1" applyAlignment="1">
      <alignment horizontal="center" vertical="center" wrapText="1"/>
    </xf>
    <xf numFmtId="41" fontId="14" fillId="0" borderId="7" xfId="15" applyFont="1" applyBorder="1" applyAlignment="1">
      <alignment horizontal="center" vertical="center" wrapText="1"/>
    </xf>
    <xf numFmtId="0" fontId="0" fillId="0" borderId="7" xfId="0" applyFont="1" applyBorder="1" applyAlignment="1">
      <alignment horizontal="center"/>
    </xf>
    <xf numFmtId="9" fontId="2" fillId="0" borderId="7" xfId="12" applyFont="1" applyBorder="1" applyAlignment="1">
      <alignment horizontal="left" vertical="center" wrapText="1"/>
    </xf>
    <xf numFmtId="9" fontId="0" fillId="0" borderId="7" xfId="12" applyFont="1" applyBorder="1" applyAlignment="1">
      <alignment horizontal="left" vertical="center" wrapText="1"/>
    </xf>
    <xf numFmtId="0" fontId="0" fillId="0" borderId="7" xfId="0" applyFont="1" applyBorder="1" applyAlignment="1">
      <alignment horizontal="left" vertical="center" wrapText="1"/>
    </xf>
    <xf numFmtId="0" fontId="0" fillId="0" borderId="7" xfId="0" applyFont="1" applyBorder="1" applyAlignment="1">
      <alignment horizontal="left" wrapText="1"/>
    </xf>
    <xf numFmtId="9" fontId="14" fillId="0" borderId="7" xfId="12" applyFont="1" applyFill="1" applyBorder="1" applyAlignment="1">
      <alignment horizontal="center" vertical="center" wrapText="1"/>
    </xf>
    <xf numFmtId="9" fontId="18" fillId="8" borderId="7" xfId="7"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9" fillId="0" borderId="7" xfId="0" applyFont="1" applyBorder="1" applyAlignment="1">
      <alignment horizontal="justify" vertical="center" wrapText="1"/>
    </xf>
    <xf numFmtId="0" fontId="5" fillId="4" borderId="7" xfId="0" applyFont="1" applyFill="1" applyBorder="1" applyAlignment="1" applyProtection="1">
      <alignment horizontal="center" vertical="center"/>
      <protection locked="0"/>
    </xf>
    <xf numFmtId="0" fontId="9" fillId="0" borderId="7" xfId="0" applyFont="1" applyFill="1" applyBorder="1" applyAlignment="1">
      <alignment horizontal="justify" vertical="center" wrapText="1"/>
    </xf>
    <xf numFmtId="0" fontId="6" fillId="8" borderId="7" xfId="0" applyFont="1" applyFill="1" applyBorder="1" applyAlignment="1">
      <alignment horizontal="center" vertical="center"/>
    </xf>
    <xf numFmtId="9" fontId="5" fillId="0" borderId="8"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9" fontId="5" fillId="0" borderId="8" xfId="0" applyNumberFormat="1" applyFont="1" applyFill="1" applyBorder="1" applyAlignment="1">
      <alignment horizontal="center" vertical="top" wrapText="1"/>
    </xf>
    <xf numFmtId="9" fontId="5" fillId="0" borderId="9" xfId="0" applyNumberFormat="1" applyFont="1" applyFill="1" applyBorder="1" applyAlignment="1">
      <alignment horizontal="center" vertical="top"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6">
    <cellStyle name="Millares [0]" xfId="11" builtinId="6"/>
    <cellStyle name="Millares [0] 2" xfId="15"/>
    <cellStyle name="Millares [0] 3" xfId="14"/>
    <cellStyle name="Millares 2" xfId="1"/>
    <cellStyle name="Millares 2 2" xfId="8"/>
    <cellStyle name="Moneda 2" xfId="2"/>
    <cellStyle name="Moneda 2 2" xfId="9"/>
    <cellStyle name="Normal" xfId="0" builtinId="0"/>
    <cellStyle name="Normal 2" xfId="3"/>
    <cellStyle name="Normal 3" xfId="6"/>
    <cellStyle name="Normal 4" xfId="13"/>
    <cellStyle name="Porcentaje" xfId="7" builtinId="5"/>
    <cellStyle name="Porcentaje 2" xfId="12"/>
    <cellStyle name="Porcentual 2" xfId="4"/>
    <cellStyle name="Porcentual 2 2" xfId="10"/>
    <cellStyle name="Porcentual 3" xfId="5"/>
  </cellStyles>
  <dxfs count="0"/>
  <tableStyles count="0" defaultTableStyle="TableStyleMedium9" defaultPivotStyle="PivotStyleLight16"/>
  <colors>
    <mruColors>
      <color rgb="FFFFCCCC"/>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63500</xdr:rowOff>
    </xdr:from>
    <xdr:to>
      <xdr:col>2</xdr:col>
      <xdr:colOff>11642</xdr:colOff>
      <xdr:row>3</xdr:row>
      <xdr:rowOff>0</xdr:rowOff>
    </xdr:to>
    <xdr:pic>
      <xdr:nvPicPr>
        <xdr:cNvPr id="2" name="1 Imagen">
          <a:extLst>
            <a:ext uri="{FF2B5EF4-FFF2-40B4-BE49-F238E27FC236}">
              <a16:creationId xmlns:a16="http://schemas.microsoft.com/office/drawing/2014/main" id="{B04A2078-B369-400A-8885-C750C7525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6350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xdr:col>
      <xdr:colOff>1382183</xdr:colOff>
      <xdr:row>2</xdr:row>
      <xdr:rowOff>3175</xdr:rowOff>
    </xdr:to>
    <xdr:pic>
      <xdr:nvPicPr>
        <xdr:cNvPr id="2" name="1 Imagen">
          <a:extLst>
            <a:ext uri="{FF2B5EF4-FFF2-40B4-BE49-F238E27FC236}">
              <a16:creationId xmlns:a16="http://schemas.microsoft.com/office/drawing/2014/main" id="{F54CD625-5012-4705-B1A1-C6F02DFDE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1231900</xdr:colOff>
      <xdr:row>1</xdr:row>
      <xdr:rowOff>300567</xdr:rowOff>
    </xdr:to>
    <xdr:pic>
      <xdr:nvPicPr>
        <xdr:cNvPr id="2" name="1 Imagen">
          <a:extLst>
            <a:ext uri="{FF2B5EF4-FFF2-40B4-BE49-F238E27FC236}">
              <a16:creationId xmlns:a16="http://schemas.microsoft.com/office/drawing/2014/main" id="{9C986914-950A-483D-BD47-A39F2C3594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78317</xdr:rowOff>
    </xdr:to>
    <xdr:pic>
      <xdr:nvPicPr>
        <xdr:cNvPr id="2" name="1 Imagen">
          <a:extLst>
            <a:ext uri="{FF2B5EF4-FFF2-40B4-BE49-F238E27FC236}">
              <a16:creationId xmlns:a16="http://schemas.microsoft.com/office/drawing/2014/main" id="{51493AF7-9B4D-4938-A628-D5AC061B1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901170</xdr:colOff>
      <xdr:row>2</xdr:row>
      <xdr:rowOff>136525</xdr:rowOff>
    </xdr:to>
    <xdr:pic>
      <xdr:nvPicPr>
        <xdr:cNvPr id="2" name="1 Imagen">
          <a:extLst>
            <a:ext uri="{FF2B5EF4-FFF2-40B4-BE49-F238E27FC236}">
              <a16:creationId xmlns:a16="http://schemas.microsoft.com/office/drawing/2014/main" id="{EFE669A1-1013-49DB-97D6-42E9EE7D0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35983</xdr:colOff>
      <xdr:row>2</xdr:row>
      <xdr:rowOff>141817</xdr:rowOff>
    </xdr:to>
    <xdr:pic>
      <xdr:nvPicPr>
        <xdr:cNvPr id="2" name="1 Imagen">
          <a:extLst>
            <a:ext uri="{FF2B5EF4-FFF2-40B4-BE49-F238E27FC236}">
              <a16:creationId xmlns:a16="http://schemas.microsoft.com/office/drawing/2014/main" id="{EFA3E2EF-30C4-42C4-8A93-4282D44CF6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1189566</xdr:colOff>
      <xdr:row>2</xdr:row>
      <xdr:rowOff>35983</xdr:rowOff>
    </xdr:to>
    <xdr:pic>
      <xdr:nvPicPr>
        <xdr:cNvPr id="2" name="1 Imagen">
          <a:extLst>
            <a:ext uri="{FF2B5EF4-FFF2-40B4-BE49-F238E27FC236}">
              <a16:creationId xmlns:a16="http://schemas.microsoft.com/office/drawing/2014/main" id="{3550CE1E-73A5-4005-ABF9-86A1CD1CA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56"/>
  <sheetViews>
    <sheetView zoomScale="80" zoomScaleNormal="80" workbookViewId="0">
      <selection activeCell="Z8" sqref="Z8"/>
    </sheetView>
  </sheetViews>
  <sheetFormatPr baseColWidth="10" defaultColWidth="10.7109375" defaultRowHeight="12.75"/>
  <cols>
    <col min="1" max="1" width="19.7109375" customWidth="1"/>
    <col min="2" max="2" width="19.85546875" customWidth="1"/>
    <col min="3" max="3" width="19.5703125" style="14" customWidth="1"/>
    <col min="4" max="4" width="18" customWidth="1"/>
    <col min="5" max="5" width="25.140625" customWidth="1"/>
    <col min="6" max="6" width="17.5703125" customWidth="1"/>
    <col min="7" max="7" width="42.85546875" customWidth="1"/>
    <col min="8" max="8" width="43.42578125" style="13" bestFit="1" customWidth="1"/>
    <col min="9" max="9" width="14" customWidth="1"/>
    <col min="10" max="10" width="14.42578125" customWidth="1"/>
    <col min="11" max="14" width="15" customWidth="1"/>
    <col min="15" max="15" width="15.5703125" hidden="1" customWidth="1"/>
    <col min="16" max="16" width="20.5703125" hidden="1" customWidth="1"/>
    <col min="17" max="17" width="16.85546875" customWidth="1"/>
    <col min="18" max="18" width="21.28515625" customWidth="1"/>
    <col min="19" max="19" width="14.140625" customWidth="1"/>
    <col min="20" max="20" width="20" customWidth="1"/>
    <col min="21" max="21" width="14.140625" customWidth="1"/>
    <col min="22" max="22" width="20.5703125" customWidth="1"/>
    <col min="26" max="26" width="15" customWidth="1"/>
  </cols>
  <sheetData>
    <row r="1" spans="1:26" ht="28.5" customHeight="1">
      <c r="A1" s="13"/>
      <c r="B1" s="13"/>
      <c r="D1" s="13"/>
      <c r="E1" s="13"/>
      <c r="F1" s="13"/>
      <c r="G1" s="13"/>
      <c r="I1" s="13"/>
      <c r="J1" s="13"/>
      <c r="K1" s="13"/>
      <c r="L1" s="13"/>
      <c r="M1" s="13"/>
      <c r="N1" s="13"/>
    </row>
    <row r="2" spans="1:26" ht="24" customHeight="1">
      <c r="A2" s="13"/>
      <c r="B2" s="13"/>
      <c r="D2" s="13"/>
      <c r="E2" s="13"/>
      <c r="F2" s="13"/>
      <c r="G2" s="13"/>
      <c r="I2" s="13"/>
      <c r="J2" s="13"/>
      <c r="K2" s="13"/>
      <c r="L2" s="13"/>
      <c r="M2" s="13"/>
      <c r="N2" s="13"/>
    </row>
    <row r="3" spans="1:26" ht="12" customHeight="1">
      <c r="A3" s="13"/>
      <c r="B3" s="13"/>
      <c r="D3" s="13"/>
      <c r="E3" s="13"/>
      <c r="F3" s="13"/>
      <c r="G3" s="13"/>
      <c r="I3" s="13"/>
      <c r="J3" s="13"/>
      <c r="K3" s="13"/>
      <c r="L3" s="13"/>
      <c r="M3" s="13"/>
      <c r="N3" s="13"/>
    </row>
    <row r="4" spans="1:26" ht="33.75">
      <c r="A4" s="174" t="s">
        <v>737</v>
      </c>
      <c r="B4" s="175"/>
      <c r="C4" s="175"/>
      <c r="D4" s="175"/>
      <c r="E4" s="175"/>
      <c r="F4" s="175"/>
      <c r="G4" s="175"/>
      <c r="H4" s="175"/>
      <c r="I4" s="175"/>
      <c r="J4" s="175"/>
      <c r="K4" s="175"/>
      <c r="L4" s="175"/>
      <c r="M4" s="175"/>
      <c r="N4" s="175"/>
      <c r="O4" s="175"/>
      <c r="P4" s="175"/>
      <c r="Q4" s="175"/>
      <c r="R4" s="175"/>
      <c r="S4" s="175"/>
      <c r="T4" s="175"/>
      <c r="U4" s="175"/>
      <c r="V4" s="175"/>
      <c r="W4" s="169"/>
      <c r="X4" s="169"/>
      <c r="Y4" s="169"/>
      <c r="Z4" s="169"/>
    </row>
    <row r="5" spans="1:26" ht="28.5" customHeight="1">
      <c r="A5" s="178" t="s">
        <v>99</v>
      </c>
      <c r="B5" s="178" t="s">
        <v>74</v>
      </c>
      <c r="C5" s="179" t="s">
        <v>65</v>
      </c>
      <c r="D5" s="179" t="s">
        <v>66</v>
      </c>
      <c r="E5" s="179" t="s">
        <v>67</v>
      </c>
      <c r="F5" s="179" t="s">
        <v>68</v>
      </c>
      <c r="G5" s="179" t="s">
        <v>69</v>
      </c>
      <c r="H5" s="179" t="s">
        <v>666</v>
      </c>
      <c r="I5" s="180" t="s">
        <v>70</v>
      </c>
      <c r="J5" s="180"/>
      <c r="K5" s="179" t="s">
        <v>79</v>
      </c>
      <c r="L5" s="179"/>
      <c r="M5" s="179"/>
      <c r="N5" s="179"/>
      <c r="O5" s="176" t="s">
        <v>490</v>
      </c>
      <c r="P5" s="176"/>
      <c r="Q5" s="176"/>
      <c r="R5" s="176"/>
      <c r="S5" s="176"/>
      <c r="T5" s="176"/>
      <c r="U5" s="176"/>
      <c r="V5" s="176"/>
    </row>
    <row r="6" spans="1:26" ht="15.75">
      <c r="A6" s="178"/>
      <c r="B6" s="178"/>
      <c r="C6" s="179"/>
      <c r="D6" s="179"/>
      <c r="E6" s="179"/>
      <c r="F6" s="179"/>
      <c r="G6" s="179"/>
      <c r="H6" s="179"/>
      <c r="I6" s="179" t="s">
        <v>71</v>
      </c>
      <c r="J6" s="179" t="s">
        <v>72</v>
      </c>
      <c r="K6" s="108" t="s">
        <v>75</v>
      </c>
      <c r="L6" s="108" t="s">
        <v>76</v>
      </c>
      <c r="M6" s="108" t="s">
        <v>77</v>
      </c>
      <c r="N6" s="108" t="s">
        <v>78</v>
      </c>
      <c r="O6" s="177" t="s">
        <v>75</v>
      </c>
      <c r="P6" s="177"/>
      <c r="Q6" s="177" t="s">
        <v>76</v>
      </c>
      <c r="R6" s="177"/>
      <c r="S6" s="177" t="s">
        <v>77</v>
      </c>
      <c r="T6" s="177"/>
      <c r="U6" s="177" t="s">
        <v>78</v>
      </c>
      <c r="V6" s="177"/>
    </row>
    <row r="7" spans="1:26" ht="42.75" customHeight="1">
      <c r="A7" s="178"/>
      <c r="B7" s="178"/>
      <c r="C7" s="179"/>
      <c r="D7" s="179"/>
      <c r="E7" s="179"/>
      <c r="F7" s="179"/>
      <c r="G7" s="179"/>
      <c r="H7" s="179"/>
      <c r="I7" s="179"/>
      <c r="J7" s="179"/>
      <c r="K7" s="109" t="s">
        <v>64</v>
      </c>
      <c r="L7" s="109" t="s">
        <v>64</v>
      </c>
      <c r="M7" s="109" t="s">
        <v>64</v>
      </c>
      <c r="N7" s="109" t="s">
        <v>64</v>
      </c>
      <c r="O7" s="67" t="s">
        <v>492</v>
      </c>
      <c r="P7" s="168" t="s">
        <v>491</v>
      </c>
      <c r="Q7" s="67" t="s">
        <v>492</v>
      </c>
      <c r="R7" s="67" t="s">
        <v>491</v>
      </c>
      <c r="S7" s="67" t="s">
        <v>492</v>
      </c>
      <c r="T7" s="67" t="s">
        <v>491</v>
      </c>
      <c r="U7" s="67" t="s">
        <v>492</v>
      </c>
      <c r="V7" s="67" t="s">
        <v>491</v>
      </c>
    </row>
    <row r="8" spans="1:26" ht="89.25" customHeight="1">
      <c r="A8" s="182" t="s">
        <v>60</v>
      </c>
      <c r="B8" s="181" t="s">
        <v>88</v>
      </c>
      <c r="C8" s="186" t="s">
        <v>156</v>
      </c>
      <c r="D8" s="184">
        <v>0.2</v>
      </c>
      <c r="E8" s="145" t="s">
        <v>166</v>
      </c>
      <c r="F8" s="145">
        <v>1</v>
      </c>
      <c r="G8" s="185" t="s">
        <v>718</v>
      </c>
      <c r="H8" s="154" t="s">
        <v>738</v>
      </c>
      <c r="I8" s="145" t="s">
        <v>157</v>
      </c>
      <c r="J8" s="17" t="s">
        <v>158</v>
      </c>
      <c r="K8" s="23">
        <v>1</v>
      </c>
      <c r="L8" s="23">
        <v>0</v>
      </c>
      <c r="M8" s="23">
        <v>0</v>
      </c>
      <c r="N8" s="23">
        <v>0</v>
      </c>
      <c r="O8" s="23"/>
      <c r="P8" s="170"/>
      <c r="Q8" s="23"/>
      <c r="R8" s="170"/>
      <c r="S8" s="23"/>
      <c r="T8" s="170"/>
      <c r="U8" s="23"/>
      <c r="V8" s="170"/>
    </row>
    <row r="9" spans="1:26" ht="93.75" customHeight="1">
      <c r="A9" s="182"/>
      <c r="B9" s="181"/>
      <c r="C9" s="186"/>
      <c r="D9" s="184"/>
      <c r="E9" s="145" t="s">
        <v>101</v>
      </c>
      <c r="F9" s="143">
        <v>1</v>
      </c>
      <c r="G9" s="185"/>
      <c r="H9" s="154" t="s">
        <v>684</v>
      </c>
      <c r="I9" s="145" t="s">
        <v>157</v>
      </c>
      <c r="J9" s="17">
        <v>43465</v>
      </c>
      <c r="K9" s="23">
        <v>0.25</v>
      </c>
      <c r="L9" s="23">
        <v>0.5</v>
      </c>
      <c r="M9" s="23">
        <v>0.75</v>
      </c>
      <c r="N9" s="23">
        <v>1</v>
      </c>
      <c r="O9" s="23"/>
      <c r="P9" s="170"/>
      <c r="Q9" s="23"/>
      <c r="R9" s="170"/>
      <c r="S9" s="23"/>
      <c r="T9" s="170"/>
      <c r="U9" s="23"/>
      <c r="V9" s="170"/>
    </row>
    <row r="10" spans="1:26" ht="125.25" customHeight="1">
      <c r="A10" s="182"/>
      <c r="B10" s="181"/>
      <c r="C10" s="187" t="s">
        <v>159</v>
      </c>
      <c r="D10" s="184">
        <v>0.2</v>
      </c>
      <c r="E10" s="145" t="s">
        <v>101</v>
      </c>
      <c r="F10" s="145" t="s">
        <v>160</v>
      </c>
      <c r="G10" s="183" t="s">
        <v>719</v>
      </c>
      <c r="H10" s="145" t="s">
        <v>685</v>
      </c>
      <c r="I10" s="144">
        <v>43101</v>
      </c>
      <c r="J10" s="17">
        <v>43190</v>
      </c>
      <c r="K10" s="23">
        <v>1</v>
      </c>
      <c r="L10" s="23">
        <v>1</v>
      </c>
      <c r="M10" s="23">
        <v>1</v>
      </c>
      <c r="N10" s="23">
        <v>1</v>
      </c>
      <c r="O10" s="23"/>
      <c r="P10" s="170"/>
      <c r="Q10" s="23"/>
      <c r="R10" s="170"/>
      <c r="S10" s="23"/>
      <c r="T10" s="170"/>
      <c r="U10" s="23"/>
      <c r="V10" s="170"/>
    </row>
    <row r="11" spans="1:26" ht="124.5" customHeight="1">
      <c r="A11" s="182"/>
      <c r="B11" s="181"/>
      <c r="C11" s="187"/>
      <c r="D11" s="184"/>
      <c r="E11" s="145" t="s">
        <v>101</v>
      </c>
      <c r="F11" s="145" t="s">
        <v>161</v>
      </c>
      <c r="G11" s="183"/>
      <c r="H11" s="145" t="s">
        <v>686</v>
      </c>
      <c r="I11" s="144">
        <v>43101</v>
      </c>
      <c r="J11" s="17">
        <v>43465</v>
      </c>
      <c r="K11" s="23">
        <v>0.25</v>
      </c>
      <c r="L11" s="23">
        <v>0.5</v>
      </c>
      <c r="M11" s="23">
        <v>0.75</v>
      </c>
      <c r="N11" s="23">
        <v>1</v>
      </c>
      <c r="O11" s="23"/>
      <c r="P11" s="170"/>
      <c r="Q11" s="23"/>
      <c r="R11" s="170"/>
      <c r="S11" s="23"/>
      <c r="T11" s="170"/>
      <c r="U11" s="23"/>
      <c r="V11" s="170"/>
    </row>
    <row r="12" spans="1:26" ht="75.75" customHeight="1">
      <c r="A12" s="182"/>
      <c r="B12" s="181"/>
      <c r="C12" s="143" t="s">
        <v>162</v>
      </c>
      <c r="D12" s="142">
        <v>0.2</v>
      </c>
      <c r="E12" s="145" t="s">
        <v>101</v>
      </c>
      <c r="F12" s="145">
        <v>100</v>
      </c>
      <c r="G12" s="155" t="s">
        <v>720</v>
      </c>
      <c r="H12" s="154" t="s">
        <v>687</v>
      </c>
      <c r="I12" s="144">
        <v>43101</v>
      </c>
      <c r="J12" s="17">
        <v>43465</v>
      </c>
      <c r="K12" s="23">
        <v>0.25</v>
      </c>
      <c r="L12" s="23">
        <v>0.5</v>
      </c>
      <c r="M12" s="23">
        <v>0.75</v>
      </c>
      <c r="N12" s="23">
        <v>1</v>
      </c>
      <c r="O12" s="23"/>
      <c r="P12" s="170"/>
      <c r="Q12" s="23"/>
      <c r="R12" s="170"/>
      <c r="S12" s="23"/>
      <c r="T12" s="170"/>
      <c r="U12" s="23"/>
      <c r="V12" s="170"/>
    </row>
    <row r="13" spans="1:26" ht="217.5" customHeight="1">
      <c r="A13" s="182"/>
      <c r="B13" s="181"/>
      <c r="C13" s="143" t="s">
        <v>163</v>
      </c>
      <c r="D13" s="142">
        <v>0.1</v>
      </c>
      <c r="E13" s="145" t="s">
        <v>101</v>
      </c>
      <c r="F13" s="145">
        <v>100</v>
      </c>
      <c r="G13" s="155" t="s">
        <v>724</v>
      </c>
      <c r="H13" s="154" t="s">
        <v>725</v>
      </c>
      <c r="I13" s="144">
        <v>43101</v>
      </c>
      <c r="J13" s="17">
        <v>43465</v>
      </c>
      <c r="K13" s="23">
        <v>0.25</v>
      </c>
      <c r="L13" s="23">
        <v>0.5</v>
      </c>
      <c r="M13" s="23">
        <v>0.75</v>
      </c>
      <c r="N13" s="23">
        <v>1</v>
      </c>
      <c r="O13" s="23"/>
      <c r="P13" s="170"/>
      <c r="Q13" s="23"/>
      <c r="R13" s="170"/>
      <c r="S13" s="23"/>
      <c r="T13" s="170"/>
      <c r="U13" s="23"/>
      <c r="V13" s="170"/>
    </row>
    <row r="14" spans="1:26" ht="276.75" customHeight="1">
      <c r="A14" s="182"/>
      <c r="B14" s="181"/>
      <c r="C14" s="156" t="s">
        <v>169</v>
      </c>
      <c r="D14" s="142">
        <v>0.1</v>
      </c>
      <c r="E14" s="145" t="s">
        <v>101</v>
      </c>
      <c r="F14" s="143">
        <v>0.8</v>
      </c>
      <c r="G14" s="155" t="s">
        <v>721</v>
      </c>
      <c r="H14" s="154" t="s">
        <v>688</v>
      </c>
      <c r="I14" s="145" t="s">
        <v>157</v>
      </c>
      <c r="J14" s="17">
        <v>43465</v>
      </c>
      <c r="K14" s="23">
        <v>0.25</v>
      </c>
      <c r="L14" s="23">
        <v>0.5</v>
      </c>
      <c r="M14" s="23">
        <v>0.75</v>
      </c>
      <c r="N14" s="23">
        <v>1</v>
      </c>
      <c r="O14" s="23"/>
      <c r="P14" s="170"/>
      <c r="Q14" s="23"/>
      <c r="R14" s="170"/>
      <c r="S14" s="23"/>
      <c r="T14" s="170"/>
      <c r="U14" s="23"/>
      <c r="V14" s="170"/>
    </row>
    <row r="15" spans="1:26" ht="172.5" customHeight="1">
      <c r="A15" s="182"/>
      <c r="B15" s="181"/>
      <c r="C15" s="156" t="s">
        <v>164</v>
      </c>
      <c r="D15" s="142">
        <v>0.1</v>
      </c>
      <c r="E15" s="145" t="s">
        <v>101</v>
      </c>
      <c r="F15" s="143">
        <v>0.9</v>
      </c>
      <c r="G15" s="155" t="s">
        <v>722</v>
      </c>
      <c r="H15" s="154" t="s">
        <v>689</v>
      </c>
      <c r="I15" s="145" t="s">
        <v>157</v>
      </c>
      <c r="J15" s="17">
        <v>43465</v>
      </c>
      <c r="K15" s="23">
        <v>0.25</v>
      </c>
      <c r="L15" s="23">
        <v>0.5</v>
      </c>
      <c r="M15" s="23">
        <v>0.75</v>
      </c>
      <c r="N15" s="23">
        <v>1</v>
      </c>
      <c r="O15" s="23"/>
      <c r="P15" s="170"/>
      <c r="Q15" s="23"/>
      <c r="R15" s="170"/>
      <c r="S15" s="23"/>
      <c r="T15" s="170"/>
      <c r="U15" s="23"/>
      <c r="V15" s="170"/>
    </row>
    <row r="16" spans="1:26" ht="81" customHeight="1">
      <c r="A16" s="182"/>
      <c r="B16" s="181" t="s">
        <v>89</v>
      </c>
      <c r="C16" s="186" t="s">
        <v>165</v>
      </c>
      <c r="D16" s="184">
        <v>0.1</v>
      </c>
      <c r="E16" s="145" t="s">
        <v>166</v>
      </c>
      <c r="F16" s="145">
        <v>1</v>
      </c>
      <c r="G16" s="185" t="s">
        <v>723</v>
      </c>
      <c r="H16" s="156" t="s">
        <v>667</v>
      </c>
      <c r="I16" s="145" t="s">
        <v>157</v>
      </c>
      <c r="J16" s="17" t="s">
        <v>158</v>
      </c>
      <c r="K16" s="23">
        <v>1</v>
      </c>
      <c r="L16" s="23">
        <v>1</v>
      </c>
      <c r="M16" s="23">
        <v>1</v>
      </c>
      <c r="N16" s="23">
        <v>1</v>
      </c>
      <c r="O16" s="23"/>
      <c r="P16" s="170"/>
      <c r="Q16" s="23"/>
      <c r="R16" s="170"/>
      <c r="S16" s="23"/>
      <c r="T16" s="170"/>
      <c r="U16" s="23"/>
      <c r="V16" s="170"/>
    </row>
    <row r="17" spans="1:26" ht="123" customHeight="1">
      <c r="A17" s="182"/>
      <c r="B17" s="181"/>
      <c r="C17" s="186"/>
      <c r="D17" s="184"/>
      <c r="E17" s="145" t="s">
        <v>101</v>
      </c>
      <c r="F17" s="143">
        <v>1</v>
      </c>
      <c r="G17" s="185"/>
      <c r="H17" s="145" t="s">
        <v>690</v>
      </c>
      <c r="I17" s="145" t="s">
        <v>157</v>
      </c>
      <c r="J17" s="17">
        <v>43465</v>
      </c>
      <c r="K17" s="23">
        <v>0.25</v>
      </c>
      <c r="L17" s="23">
        <v>0.5</v>
      </c>
      <c r="M17" s="23">
        <v>0.75</v>
      </c>
      <c r="N17" s="23">
        <v>1</v>
      </c>
      <c r="O17" s="23"/>
      <c r="P17" s="170"/>
      <c r="Q17" s="23"/>
      <c r="R17" s="170"/>
      <c r="S17" s="23"/>
      <c r="T17" s="170"/>
      <c r="U17" s="23"/>
      <c r="V17" s="170"/>
    </row>
    <row r="18" spans="1:26">
      <c r="O18" s="13"/>
      <c r="P18" s="13"/>
      <c r="Q18" s="13"/>
      <c r="R18" s="13"/>
      <c r="S18" s="13"/>
      <c r="T18" s="13"/>
      <c r="U18" s="13"/>
      <c r="V18" s="13"/>
      <c r="W18" s="13"/>
      <c r="X18" s="13"/>
      <c r="Y18" s="13"/>
      <c r="Z18" s="13"/>
    </row>
    <row r="19" spans="1:26">
      <c r="O19" s="13"/>
      <c r="P19" s="13"/>
      <c r="Q19" s="13"/>
      <c r="R19" s="13"/>
      <c r="S19" s="13"/>
      <c r="T19" s="13"/>
      <c r="U19" s="13"/>
      <c r="V19" s="13"/>
      <c r="W19" s="13"/>
      <c r="X19" s="13"/>
      <c r="Y19" s="13"/>
      <c r="Z19" s="13"/>
    </row>
    <row r="20" spans="1:26">
      <c r="O20" s="13"/>
      <c r="P20" s="13"/>
      <c r="Q20" s="13"/>
      <c r="R20" s="13"/>
      <c r="S20" s="13"/>
      <c r="T20" s="13"/>
      <c r="U20" s="13"/>
      <c r="V20" s="13"/>
      <c r="W20" s="13"/>
      <c r="X20" s="13"/>
      <c r="Y20" s="13"/>
      <c r="Z20" s="13"/>
    </row>
    <row r="21" spans="1:26">
      <c r="O21" s="13"/>
      <c r="P21" s="13"/>
      <c r="Q21" s="13"/>
      <c r="R21" s="13"/>
      <c r="S21" s="13"/>
      <c r="T21" s="13"/>
      <c r="U21" s="13"/>
      <c r="V21" s="13"/>
      <c r="W21" s="13"/>
      <c r="X21" s="13"/>
      <c r="Y21" s="13"/>
      <c r="Z21" s="13"/>
    </row>
    <row r="22" spans="1:26">
      <c r="O22" s="13"/>
      <c r="P22" s="13"/>
      <c r="Q22" s="13"/>
      <c r="R22" s="13"/>
      <c r="S22" s="13"/>
      <c r="T22" s="13"/>
      <c r="U22" s="13"/>
      <c r="V22" s="13"/>
      <c r="W22" s="13"/>
      <c r="X22" s="13"/>
      <c r="Y22" s="13"/>
      <c r="Z22" s="13"/>
    </row>
    <row r="23" spans="1:26">
      <c r="O23" s="13"/>
      <c r="P23" s="13"/>
      <c r="Q23" s="13"/>
      <c r="R23" s="13"/>
      <c r="S23" s="13"/>
      <c r="T23" s="13"/>
      <c r="U23" s="13"/>
      <c r="V23" s="13"/>
      <c r="W23" s="13"/>
      <c r="X23" s="13"/>
      <c r="Y23" s="13"/>
      <c r="Z23" s="13"/>
    </row>
    <row r="24" spans="1:26">
      <c r="O24" s="13"/>
      <c r="P24" s="13"/>
      <c r="Q24" s="13"/>
      <c r="R24" s="13"/>
      <c r="S24" s="13"/>
      <c r="T24" s="13"/>
      <c r="U24" s="13"/>
      <c r="V24" s="13"/>
      <c r="W24" s="13"/>
      <c r="X24" s="13"/>
      <c r="Y24" s="13"/>
      <c r="Z24" s="13"/>
    </row>
    <row r="25" spans="1:26">
      <c r="O25" s="13"/>
      <c r="P25" s="13"/>
      <c r="Q25" s="13"/>
      <c r="R25" s="13"/>
      <c r="S25" s="13"/>
      <c r="T25" s="13"/>
      <c r="U25" s="13"/>
      <c r="V25" s="13"/>
      <c r="W25" s="13"/>
      <c r="X25" s="13"/>
      <c r="Y25" s="13"/>
      <c r="Z25" s="13"/>
    </row>
    <row r="26" spans="1:26">
      <c r="O26" s="13"/>
      <c r="P26" s="13"/>
      <c r="Q26" s="13"/>
      <c r="R26" s="13"/>
      <c r="S26" s="13"/>
      <c r="T26" s="13"/>
      <c r="U26" s="13"/>
      <c r="V26" s="13"/>
      <c r="W26" s="13"/>
      <c r="X26" s="13"/>
      <c r="Y26" s="13"/>
      <c r="Z26" s="13"/>
    </row>
    <row r="27" spans="1:26">
      <c r="O27" s="13"/>
      <c r="P27" s="13"/>
      <c r="Q27" s="13"/>
      <c r="R27" s="13"/>
      <c r="S27" s="13"/>
      <c r="T27" s="13"/>
      <c r="U27" s="13"/>
      <c r="V27" s="13"/>
      <c r="W27" s="13"/>
      <c r="X27" s="13"/>
      <c r="Y27" s="13"/>
      <c r="Z27" s="13"/>
    </row>
    <row r="28" spans="1:26">
      <c r="O28" s="13"/>
      <c r="P28" s="13"/>
      <c r="Q28" s="13"/>
      <c r="R28" s="13"/>
      <c r="S28" s="13"/>
      <c r="T28" s="13"/>
      <c r="U28" s="13"/>
      <c r="V28" s="13"/>
      <c r="W28" s="13"/>
      <c r="X28" s="13"/>
      <c r="Y28" s="13"/>
      <c r="Z28" s="13"/>
    </row>
    <row r="29" spans="1:26">
      <c r="O29" s="13"/>
      <c r="P29" s="13"/>
      <c r="Q29" s="13"/>
      <c r="R29" s="13"/>
      <c r="S29" s="13"/>
      <c r="T29" s="13"/>
      <c r="U29" s="13"/>
      <c r="V29" s="13"/>
      <c r="W29" s="13"/>
      <c r="X29" s="13"/>
      <c r="Y29" s="13"/>
      <c r="Z29" s="13"/>
    </row>
    <row r="30" spans="1:26">
      <c r="O30" s="13"/>
      <c r="P30" s="13"/>
      <c r="Q30" s="13"/>
      <c r="R30" s="13"/>
      <c r="S30" s="13"/>
      <c r="T30" s="13"/>
      <c r="U30" s="13"/>
      <c r="V30" s="13"/>
      <c r="W30" s="13"/>
      <c r="X30" s="13"/>
      <c r="Y30" s="13"/>
      <c r="Z30" s="13"/>
    </row>
    <row r="31" spans="1:26">
      <c r="O31" s="13"/>
      <c r="P31" s="13"/>
      <c r="Q31" s="13"/>
      <c r="R31" s="13"/>
      <c r="S31" s="13"/>
      <c r="T31" s="13"/>
      <c r="U31" s="13"/>
      <c r="V31" s="13"/>
      <c r="W31" s="13"/>
      <c r="X31" s="13"/>
      <c r="Y31" s="13"/>
      <c r="Z31" s="13"/>
    </row>
    <row r="32" spans="1:26">
      <c r="O32" s="13"/>
      <c r="P32" s="13"/>
      <c r="Q32" s="13"/>
      <c r="R32" s="13"/>
      <c r="S32" s="13"/>
      <c r="T32" s="13"/>
      <c r="U32" s="13"/>
      <c r="V32" s="13"/>
      <c r="W32" s="13"/>
      <c r="X32" s="13"/>
      <c r="Y32" s="13"/>
      <c r="Z32" s="13"/>
    </row>
    <row r="33" spans="15:26">
      <c r="O33" s="13"/>
      <c r="P33" s="13"/>
      <c r="Q33" s="13"/>
      <c r="R33" s="13"/>
      <c r="S33" s="13"/>
      <c r="T33" s="13"/>
      <c r="U33" s="13"/>
      <c r="V33" s="13"/>
      <c r="W33" s="13"/>
      <c r="X33" s="13"/>
      <c r="Y33" s="13"/>
      <c r="Z33" s="13"/>
    </row>
    <row r="34" spans="15:26">
      <c r="O34" s="13"/>
      <c r="P34" s="13"/>
      <c r="Q34" s="13"/>
      <c r="R34" s="13"/>
      <c r="S34" s="13"/>
      <c r="T34" s="13"/>
      <c r="U34" s="13"/>
      <c r="V34" s="13"/>
      <c r="W34" s="13"/>
      <c r="X34" s="13"/>
      <c r="Y34" s="13"/>
      <c r="Z34" s="13"/>
    </row>
    <row r="35" spans="15:26">
      <c r="O35" s="13"/>
      <c r="P35" s="13"/>
      <c r="Q35" s="13"/>
      <c r="R35" s="13"/>
      <c r="S35" s="13"/>
      <c r="T35" s="13"/>
      <c r="U35" s="13"/>
      <c r="V35" s="13"/>
      <c r="W35" s="13"/>
      <c r="X35" s="13"/>
      <c r="Y35" s="13"/>
      <c r="Z35" s="13"/>
    </row>
    <row r="36" spans="15:26">
      <c r="O36" s="13"/>
      <c r="P36" s="13"/>
      <c r="Q36" s="13"/>
      <c r="R36" s="13"/>
      <c r="S36" s="13"/>
      <c r="T36" s="13"/>
      <c r="U36" s="13"/>
      <c r="V36" s="13"/>
      <c r="W36" s="13"/>
      <c r="X36" s="13"/>
      <c r="Y36" s="13"/>
      <c r="Z36" s="13"/>
    </row>
    <row r="37" spans="15:26">
      <c r="O37" s="13"/>
      <c r="P37" s="13"/>
      <c r="Q37" s="13"/>
      <c r="R37" s="13"/>
      <c r="S37" s="13"/>
      <c r="T37" s="13"/>
      <c r="U37" s="13"/>
      <c r="V37" s="13"/>
      <c r="W37" s="13"/>
      <c r="X37" s="13"/>
      <c r="Y37" s="13"/>
      <c r="Z37" s="13"/>
    </row>
    <row r="38" spans="15:26">
      <c r="O38" s="13"/>
      <c r="P38" s="13"/>
      <c r="Q38" s="13"/>
      <c r="R38" s="13"/>
      <c r="S38" s="13"/>
      <c r="T38" s="13"/>
      <c r="U38" s="13"/>
      <c r="V38" s="13"/>
      <c r="W38" s="13"/>
      <c r="X38" s="13"/>
      <c r="Y38" s="13"/>
      <c r="Z38" s="13"/>
    </row>
    <row r="39" spans="15:26">
      <c r="O39" s="13"/>
      <c r="P39" s="13"/>
      <c r="Q39" s="13"/>
      <c r="R39" s="13"/>
      <c r="S39" s="13"/>
      <c r="T39" s="13"/>
      <c r="U39" s="13"/>
      <c r="V39" s="13"/>
      <c r="W39" s="13"/>
      <c r="X39" s="13"/>
      <c r="Y39" s="13"/>
      <c r="Z39" s="13"/>
    </row>
    <row r="40" spans="15:26">
      <c r="O40" s="13"/>
      <c r="P40" s="13"/>
      <c r="Q40" s="13"/>
      <c r="R40" s="13"/>
      <c r="S40" s="13"/>
      <c r="T40" s="13"/>
      <c r="U40" s="13"/>
      <c r="V40" s="13"/>
      <c r="W40" s="13"/>
      <c r="X40" s="13"/>
      <c r="Y40" s="13"/>
      <c r="Z40" s="13"/>
    </row>
    <row r="41" spans="15:26">
      <c r="O41" s="13"/>
      <c r="P41" s="13"/>
      <c r="Q41" s="13"/>
      <c r="R41" s="13"/>
      <c r="S41" s="13"/>
      <c r="T41" s="13"/>
      <c r="U41" s="13"/>
      <c r="V41" s="13"/>
      <c r="W41" s="13"/>
      <c r="X41" s="13"/>
      <c r="Y41" s="13"/>
      <c r="Z41" s="13"/>
    </row>
    <row r="42" spans="15:26">
      <c r="O42" s="13"/>
      <c r="P42" s="13"/>
      <c r="Q42" s="13"/>
      <c r="R42" s="13"/>
      <c r="S42" s="13"/>
      <c r="T42" s="13"/>
      <c r="U42" s="13"/>
      <c r="V42" s="13"/>
      <c r="W42" s="13"/>
      <c r="X42" s="13"/>
      <c r="Y42" s="13"/>
      <c r="Z42" s="13"/>
    </row>
    <row r="43" spans="15:26">
      <c r="O43" s="13"/>
      <c r="P43" s="13"/>
      <c r="Q43" s="13"/>
      <c r="R43" s="13"/>
      <c r="S43" s="13"/>
      <c r="T43" s="13"/>
      <c r="U43" s="13"/>
      <c r="V43" s="13"/>
      <c r="W43" s="13"/>
      <c r="X43" s="13"/>
      <c r="Y43" s="13"/>
      <c r="Z43" s="13"/>
    </row>
    <row r="44" spans="15:26">
      <c r="O44" s="13"/>
      <c r="P44" s="13"/>
      <c r="Q44" s="13"/>
      <c r="R44" s="13"/>
      <c r="S44" s="13"/>
      <c r="T44" s="13"/>
      <c r="U44" s="13"/>
      <c r="V44" s="13"/>
      <c r="W44" s="13"/>
      <c r="X44" s="13"/>
      <c r="Y44" s="13"/>
      <c r="Z44" s="13"/>
    </row>
    <row r="45" spans="15:26">
      <c r="O45" s="13"/>
      <c r="P45" s="13"/>
      <c r="Q45" s="13"/>
      <c r="R45" s="13"/>
      <c r="S45" s="13"/>
      <c r="T45" s="13"/>
      <c r="U45" s="13"/>
      <c r="V45" s="13"/>
      <c r="W45" s="13"/>
      <c r="X45" s="13"/>
      <c r="Y45" s="13"/>
      <c r="Z45" s="13"/>
    </row>
    <row r="46" spans="15:26">
      <c r="O46" s="13"/>
      <c r="P46" s="13"/>
      <c r="Q46" s="13"/>
      <c r="R46" s="13"/>
      <c r="S46" s="13"/>
      <c r="T46" s="13"/>
      <c r="U46" s="13"/>
      <c r="V46" s="13"/>
      <c r="W46" s="13"/>
      <c r="X46" s="13"/>
      <c r="Y46" s="13"/>
      <c r="Z46" s="13"/>
    </row>
    <row r="47" spans="15:26">
      <c r="O47" s="13"/>
      <c r="P47" s="13"/>
      <c r="Q47" s="13"/>
      <c r="R47" s="13"/>
      <c r="S47" s="13"/>
      <c r="T47" s="13"/>
      <c r="U47" s="13"/>
      <c r="V47" s="13"/>
      <c r="W47" s="13"/>
      <c r="X47" s="13"/>
      <c r="Y47" s="13"/>
      <c r="Z47" s="13"/>
    </row>
    <row r="48" spans="15:26">
      <c r="O48" s="13"/>
      <c r="P48" s="13"/>
      <c r="Q48" s="13"/>
      <c r="R48" s="13"/>
      <c r="S48" s="13"/>
      <c r="T48" s="13"/>
      <c r="U48" s="13"/>
      <c r="V48" s="13"/>
      <c r="W48" s="13"/>
      <c r="X48" s="13"/>
      <c r="Y48" s="13"/>
      <c r="Z48" s="13"/>
    </row>
    <row r="49" spans="15:26">
      <c r="O49" s="13"/>
      <c r="P49" s="13"/>
      <c r="Q49" s="13"/>
      <c r="R49" s="13"/>
      <c r="S49" s="13"/>
      <c r="T49" s="13"/>
      <c r="U49" s="13"/>
      <c r="V49" s="13"/>
      <c r="W49" s="13"/>
      <c r="X49" s="13"/>
      <c r="Y49" s="13"/>
      <c r="Z49" s="13"/>
    </row>
    <row r="50" spans="15:26">
      <c r="O50" s="13"/>
      <c r="P50" s="13"/>
      <c r="Q50" s="13"/>
      <c r="R50" s="13"/>
      <c r="S50" s="13"/>
      <c r="T50" s="13"/>
      <c r="U50" s="13"/>
      <c r="V50" s="13"/>
      <c r="W50" s="13"/>
      <c r="X50" s="13"/>
      <c r="Y50" s="13"/>
      <c r="Z50" s="13"/>
    </row>
    <row r="51" spans="15:26">
      <c r="O51" s="13"/>
      <c r="P51" s="13"/>
      <c r="Q51" s="13"/>
      <c r="R51" s="13"/>
      <c r="S51" s="13"/>
      <c r="T51" s="13"/>
      <c r="U51" s="13"/>
      <c r="V51" s="13"/>
      <c r="W51" s="13"/>
      <c r="X51" s="13"/>
      <c r="Y51" s="13"/>
      <c r="Z51" s="13"/>
    </row>
    <row r="52" spans="15:26">
      <c r="O52" s="13"/>
      <c r="P52" s="13"/>
      <c r="Q52" s="13"/>
      <c r="R52" s="13"/>
      <c r="S52" s="13"/>
      <c r="T52" s="13"/>
      <c r="U52" s="13"/>
      <c r="V52" s="13"/>
      <c r="W52" s="13"/>
      <c r="X52" s="13"/>
      <c r="Y52" s="13"/>
      <c r="Z52" s="13"/>
    </row>
    <row r="53" spans="15:26">
      <c r="O53" s="13"/>
      <c r="P53" s="13"/>
      <c r="Q53" s="13"/>
      <c r="R53" s="13"/>
      <c r="S53" s="13"/>
      <c r="T53" s="13"/>
      <c r="U53" s="13"/>
      <c r="V53" s="13"/>
      <c r="W53" s="13"/>
      <c r="X53" s="13"/>
      <c r="Y53" s="13"/>
      <c r="Z53" s="13"/>
    </row>
    <row r="54" spans="15:26">
      <c r="O54" s="13"/>
      <c r="P54" s="13"/>
      <c r="Q54" s="13"/>
      <c r="R54" s="13"/>
      <c r="S54" s="13"/>
      <c r="T54" s="13"/>
      <c r="U54" s="13"/>
      <c r="V54" s="13"/>
      <c r="W54" s="13"/>
      <c r="X54" s="13"/>
      <c r="Y54" s="13"/>
      <c r="Z54" s="13"/>
    </row>
    <row r="55" spans="15:26">
      <c r="O55" s="13"/>
      <c r="P55" s="13"/>
      <c r="Q55" s="13"/>
      <c r="R55" s="13"/>
      <c r="S55" s="13"/>
      <c r="T55" s="13"/>
      <c r="U55" s="13"/>
      <c r="V55" s="13"/>
      <c r="W55" s="13"/>
      <c r="X55" s="13"/>
      <c r="Y55" s="13"/>
      <c r="Z55" s="13"/>
    </row>
    <row r="56" spans="15:26">
      <c r="O56" s="13"/>
      <c r="P56" s="13"/>
      <c r="Q56" s="13"/>
      <c r="R56" s="13"/>
      <c r="S56" s="13"/>
      <c r="T56" s="13"/>
      <c r="U56" s="13"/>
      <c r="V56" s="13"/>
      <c r="W56" s="13"/>
      <c r="X56" s="13"/>
      <c r="Y56" s="13"/>
      <c r="Z56" s="13"/>
    </row>
  </sheetData>
  <mergeCells count="30">
    <mergeCell ref="K5:N5"/>
    <mergeCell ref="I6:I7"/>
    <mergeCell ref="B8:B15"/>
    <mergeCell ref="A8:A17"/>
    <mergeCell ref="G10:G11"/>
    <mergeCell ref="D16:D17"/>
    <mergeCell ref="G16:G17"/>
    <mergeCell ref="C8:C9"/>
    <mergeCell ref="D8:D9"/>
    <mergeCell ref="G8:G9"/>
    <mergeCell ref="B16:B17"/>
    <mergeCell ref="C16:C17"/>
    <mergeCell ref="C10:C11"/>
    <mergeCell ref="D10:D11"/>
    <mergeCell ref="A4:V4"/>
    <mergeCell ref="O5:V5"/>
    <mergeCell ref="O6:P6"/>
    <mergeCell ref="Q6:R6"/>
    <mergeCell ref="S6:T6"/>
    <mergeCell ref="U6:V6"/>
    <mergeCell ref="A5:A7"/>
    <mergeCell ref="B5:B7"/>
    <mergeCell ref="C5:C7"/>
    <mergeCell ref="D5:D7"/>
    <mergeCell ref="E5:E7"/>
    <mergeCell ref="J6:J7"/>
    <mergeCell ref="F5:F7"/>
    <mergeCell ref="G5:G7"/>
    <mergeCell ref="I5:J5"/>
    <mergeCell ref="H5:H7"/>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267"/>
  <sheetViews>
    <sheetView topLeftCell="A7" zoomScale="80" zoomScaleNormal="80" workbookViewId="0">
      <selection activeCell="O5" sqref="O5:V5"/>
    </sheetView>
  </sheetViews>
  <sheetFormatPr baseColWidth="10" defaultColWidth="10.7109375" defaultRowHeight="12.75"/>
  <cols>
    <col min="1" max="1" width="18.28515625" style="50" customWidth="1"/>
    <col min="2" max="2" width="24.140625" style="50" customWidth="1"/>
    <col min="3" max="3" width="17.28515625" style="50" customWidth="1"/>
    <col min="4" max="4" width="17.7109375" style="50" customWidth="1"/>
    <col min="5" max="5" width="14.42578125" style="50" customWidth="1"/>
    <col min="6" max="6" width="15.5703125" style="68" customWidth="1"/>
    <col min="7" max="7" width="35.85546875" style="50" customWidth="1"/>
    <col min="8" max="8" width="43.140625" style="50" customWidth="1"/>
    <col min="9" max="10" width="15.85546875" style="50" customWidth="1"/>
    <col min="11" max="11" width="14.28515625" style="111" customWidth="1"/>
    <col min="12" max="13" width="17.28515625" style="50" customWidth="1"/>
    <col min="14" max="14" width="18.42578125" style="50" customWidth="1"/>
    <col min="15" max="15" width="14.28515625" style="50" customWidth="1"/>
    <col min="16" max="16" width="30.7109375" style="50" customWidth="1"/>
    <col min="17" max="17" width="12.42578125" style="50" customWidth="1"/>
    <col min="18" max="18" width="22.140625" style="50" customWidth="1"/>
    <col min="19" max="19" width="13" style="50" customWidth="1"/>
    <col min="20" max="20" width="22.28515625" style="50" customWidth="1"/>
    <col min="21" max="21" width="11.5703125" style="50" customWidth="1"/>
    <col min="22" max="22" width="25.28515625" style="50" customWidth="1"/>
    <col min="23" max="25" width="10.7109375" style="50"/>
    <col min="26" max="26" width="13.28515625" style="50" customWidth="1"/>
    <col min="27" max="16384" width="10.7109375" style="50"/>
  </cols>
  <sheetData>
    <row r="1" spans="1:26" ht="33.75" customHeight="1"/>
    <row r="2" spans="1:26" ht="33.75" customHeight="1"/>
    <row r="4" spans="1:26" ht="33.75">
      <c r="A4" s="174" t="s">
        <v>737</v>
      </c>
      <c r="B4" s="175"/>
      <c r="C4" s="175"/>
      <c r="D4" s="175"/>
      <c r="E4" s="175"/>
      <c r="F4" s="175"/>
      <c r="G4" s="175"/>
      <c r="H4" s="175"/>
      <c r="I4" s="175"/>
      <c r="J4" s="175"/>
      <c r="K4" s="175"/>
      <c r="L4" s="175"/>
      <c r="M4" s="175"/>
      <c r="N4" s="175"/>
      <c r="O4" s="175"/>
      <c r="P4" s="175"/>
      <c r="Q4" s="175"/>
      <c r="R4" s="175"/>
      <c r="S4" s="175"/>
      <c r="T4" s="175"/>
      <c r="U4" s="175"/>
      <c r="V4" s="175"/>
    </row>
    <row r="5" spans="1:26" s="140" customFormat="1" ht="12" customHeight="1">
      <c r="A5" s="219" t="s">
        <v>99</v>
      </c>
      <c r="B5" s="219" t="s">
        <v>74</v>
      </c>
      <c r="C5" s="219" t="s">
        <v>65</v>
      </c>
      <c r="D5" s="219" t="s">
        <v>66</v>
      </c>
      <c r="E5" s="219" t="s">
        <v>67</v>
      </c>
      <c r="F5" s="219" t="s">
        <v>68</v>
      </c>
      <c r="G5" s="219" t="s">
        <v>69</v>
      </c>
      <c r="H5" s="219" t="s">
        <v>728</v>
      </c>
      <c r="I5" s="220" t="s">
        <v>70</v>
      </c>
      <c r="J5" s="220"/>
      <c r="K5" s="220" t="s">
        <v>79</v>
      </c>
      <c r="L5" s="220"/>
      <c r="M5" s="220"/>
      <c r="N5" s="220"/>
      <c r="O5" s="176" t="s">
        <v>490</v>
      </c>
      <c r="P5" s="176"/>
      <c r="Q5" s="176"/>
      <c r="R5" s="176"/>
      <c r="S5" s="176"/>
      <c r="T5" s="176"/>
      <c r="U5" s="176"/>
      <c r="V5" s="176"/>
    </row>
    <row r="6" spans="1:26" s="140" customFormat="1" ht="15.75" customHeight="1">
      <c r="A6" s="219"/>
      <c r="B6" s="219"/>
      <c r="C6" s="219"/>
      <c r="D6" s="219"/>
      <c r="E6" s="219"/>
      <c r="F6" s="219"/>
      <c r="G6" s="219"/>
      <c r="H6" s="219"/>
      <c r="I6" s="219" t="s">
        <v>71</v>
      </c>
      <c r="J6" s="219" t="s">
        <v>72</v>
      </c>
      <c r="K6" s="165" t="s">
        <v>75</v>
      </c>
      <c r="L6" s="165" t="s">
        <v>76</v>
      </c>
      <c r="M6" s="165" t="s">
        <v>77</v>
      </c>
      <c r="N6" s="165" t="s">
        <v>78</v>
      </c>
      <c r="O6" s="177" t="s">
        <v>75</v>
      </c>
      <c r="P6" s="177"/>
      <c r="Q6" s="177" t="s">
        <v>76</v>
      </c>
      <c r="R6" s="177"/>
      <c r="S6" s="177" t="s">
        <v>77</v>
      </c>
      <c r="T6" s="177"/>
      <c r="U6" s="177" t="s">
        <v>78</v>
      </c>
      <c r="V6" s="177"/>
    </row>
    <row r="7" spans="1:26" s="140" customFormat="1" ht="78" customHeight="1">
      <c r="A7" s="219"/>
      <c r="B7" s="219"/>
      <c r="C7" s="219"/>
      <c r="D7" s="219"/>
      <c r="E7" s="219"/>
      <c r="F7" s="219"/>
      <c r="G7" s="219"/>
      <c r="H7" s="219"/>
      <c r="I7" s="219"/>
      <c r="J7" s="219"/>
      <c r="K7" s="166" t="s">
        <v>64</v>
      </c>
      <c r="L7" s="166" t="s">
        <v>64</v>
      </c>
      <c r="M7" s="166" t="s">
        <v>64</v>
      </c>
      <c r="N7" s="166" t="s">
        <v>64</v>
      </c>
      <c r="O7" s="67" t="s">
        <v>492</v>
      </c>
      <c r="P7" s="67" t="s">
        <v>491</v>
      </c>
      <c r="Q7" s="67" t="s">
        <v>492</v>
      </c>
      <c r="R7" s="67" t="s">
        <v>491</v>
      </c>
      <c r="S7" s="67" t="s">
        <v>492</v>
      </c>
      <c r="T7" s="67" t="s">
        <v>491</v>
      </c>
      <c r="U7" s="67" t="s">
        <v>492</v>
      </c>
      <c r="V7" s="67" t="s">
        <v>491</v>
      </c>
    </row>
    <row r="8" spans="1:26" ht="172.5" customHeight="1">
      <c r="A8" s="182" t="s">
        <v>16</v>
      </c>
      <c r="B8" s="181" t="s">
        <v>80</v>
      </c>
      <c r="C8" s="70" t="s">
        <v>100</v>
      </c>
      <c r="D8" s="71">
        <v>0.25</v>
      </c>
      <c r="E8" s="16" t="s">
        <v>101</v>
      </c>
      <c r="F8" s="16">
        <v>100</v>
      </c>
      <c r="G8" s="9" t="s">
        <v>670</v>
      </c>
      <c r="H8" s="139" t="s">
        <v>691</v>
      </c>
      <c r="I8" s="22">
        <v>43101</v>
      </c>
      <c r="J8" s="17" t="s">
        <v>102</v>
      </c>
      <c r="K8" s="106">
        <v>0.15</v>
      </c>
      <c r="L8" s="20">
        <v>0.3</v>
      </c>
      <c r="M8" s="20">
        <v>0.7</v>
      </c>
      <c r="N8" s="20">
        <v>1</v>
      </c>
      <c r="O8" s="167"/>
      <c r="P8" s="107"/>
      <c r="Q8" s="167"/>
      <c r="R8" s="107"/>
      <c r="S8" s="167"/>
      <c r="T8" s="107"/>
      <c r="U8" s="167"/>
      <c r="V8" s="107"/>
    </row>
    <row r="9" spans="1:26" ht="114.75" customHeight="1">
      <c r="A9" s="182"/>
      <c r="B9" s="181"/>
      <c r="C9" s="70" t="s">
        <v>106</v>
      </c>
      <c r="D9" s="71">
        <v>2.5000000000000001E-2</v>
      </c>
      <c r="E9" s="16" t="s">
        <v>107</v>
      </c>
      <c r="F9" s="16">
        <v>1</v>
      </c>
      <c r="G9" s="9" t="s">
        <v>103</v>
      </c>
      <c r="H9" s="138" t="s">
        <v>668</v>
      </c>
      <c r="I9" s="22">
        <v>43191</v>
      </c>
      <c r="J9" s="17" t="s">
        <v>102</v>
      </c>
      <c r="K9" s="106">
        <v>0</v>
      </c>
      <c r="L9" s="20">
        <v>0.3</v>
      </c>
      <c r="M9" s="20">
        <v>0.6</v>
      </c>
      <c r="N9" s="20">
        <v>1</v>
      </c>
      <c r="O9" s="167"/>
      <c r="P9" s="107"/>
      <c r="Q9" s="167"/>
      <c r="R9" s="107"/>
      <c r="S9" s="167"/>
      <c r="T9" s="107"/>
      <c r="U9" s="167"/>
      <c r="V9" s="107"/>
    </row>
    <row r="10" spans="1:26" ht="108.75" customHeight="1">
      <c r="A10" s="182"/>
      <c r="B10" s="181"/>
      <c r="C10" s="70" t="s">
        <v>108</v>
      </c>
      <c r="D10" s="71">
        <v>0.05</v>
      </c>
      <c r="E10" s="16" t="s">
        <v>107</v>
      </c>
      <c r="F10" s="16">
        <v>1</v>
      </c>
      <c r="G10" s="9" t="s">
        <v>104</v>
      </c>
      <c r="H10" s="138" t="s">
        <v>669</v>
      </c>
      <c r="I10" s="22">
        <v>43191</v>
      </c>
      <c r="J10" s="17" t="s">
        <v>109</v>
      </c>
      <c r="K10" s="106">
        <v>0</v>
      </c>
      <c r="L10" s="20">
        <v>0.5</v>
      </c>
      <c r="M10" s="20">
        <v>1</v>
      </c>
      <c r="N10" s="20">
        <v>1</v>
      </c>
      <c r="O10" s="167"/>
      <c r="P10" s="107"/>
      <c r="Q10" s="167"/>
      <c r="R10" s="107"/>
      <c r="S10" s="167"/>
      <c r="T10" s="107"/>
      <c r="U10" s="167"/>
      <c r="V10" s="107"/>
    </row>
    <row r="11" spans="1:26" ht="130.5" customHeight="1">
      <c r="A11" s="182"/>
      <c r="B11" s="181"/>
      <c r="C11" s="20" t="s">
        <v>110</v>
      </c>
      <c r="D11" s="71">
        <v>0.05</v>
      </c>
      <c r="E11" s="16" t="s">
        <v>107</v>
      </c>
      <c r="F11" s="16">
        <v>1</v>
      </c>
      <c r="G11" s="9" t="s">
        <v>726</v>
      </c>
      <c r="H11" s="138" t="s">
        <v>727</v>
      </c>
      <c r="I11" s="22">
        <v>43101</v>
      </c>
      <c r="J11" s="17" t="s">
        <v>102</v>
      </c>
      <c r="K11" s="106">
        <v>0.25</v>
      </c>
      <c r="L11" s="20">
        <v>0.5</v>
      </c>
      <c r="M11" s="20">
        <v>0.75</v>
      </c>
      <c r="N11" s="20">
        <v>1</v>
      </c>
      <c r="O11" s="167"/>
      <c r="P11" s="107"/>
      <c r="Q11" s="167"/>
      <c r="R11" s="107"/>
      <c r="S11" s="167"/>
      <c r="T11" s="107"/>
      <c r="U11" s="167"/>
      <c r="V11" s="107"/>
    </row>
    <row r="12" spans="1:26" ht="157.5" customHeight="1">
      <c r="A12" s="182"/>
      <c r="B12" s="181" t="s">
        <v>81</v>
      </c>
      <c r="C12" s="20" t="s">
        <v>172</v>
      </c>
      <c r="D12" s="71">
        <v>7.4999999999999997E-2</v>
      </c>
      <c r="E12" s="16" t="s">
        <v>101</v>
      </c>
      <c r="F12" s="16">
        <v>100</v>
      </c>
      <c r="G12" s="9" t="s">
        <v>729</v>
      </c>
      <c r="H12" s="152" t="s">
        <v>730</v>
      </c>
      <c r="I12" s="22">
        <v>43101</v>
      </c>
      <c r="J12" s="17" t="s">
        <v>102</v>
      </c>
      <c r="K12" s="106">
        <v>0.15</v>
      </c>
      <c r="L12" s="20">
        <v>0.3</v>
      </c>
      <c r="M12" s="20">
        <v>0.6</v>
      </c>
      <c r="N12" s="20">
        <v>1</v>
      </c>
      <c r="O12" s="167"/>
      <c r="P12" s="107"/>
      <c r="Q12" s="167"/>
      <c r="R12" s="107"/>
      <c r="S12" s="167"/>
      <c r="T12" s="107"/>
      <c r="U12" s="167"/>
      <c r="V12" s="107"/>
    </row>
    <row r="13" spans="1:26" ht="151.5" customHeight="1">
      <c r="A13" s="182"/>
      <c r="B13" s="181"/>
      <c r="C13" s="20" t="s">
        <v>111</v>
      </c>
      <c r="D13" s="71">
        <v>2.5000000000000001E-2</v>
      </c>
      <c r="E13" s="16" t="s">
        <v>101</v>
      </c>
      <c r="F13" s="16">
        <v>100</v>
      </c>
      <c r="G13" s="9" t="s">
        <v>105</v>
      </c>
      <c r="H13" s="138" t="s">
        <v>692</v>
      </c>
      <c r="I13" s="22">
        <v>43101</v>
      </c>
      <c r="J13" s="17" t="s">
        <v>102</v>
      </c>
      <c r="K13" s="106">
        <v>1</v>
      </c>
      <c r="L13" s="20">
        <v>1</v>
      </c>
      <c r="M13" s="20">
        <v>1</v>
      </c>
      <c r="N13" s="20">
        <v>1</v>
      </c>
      <c r="O13" s="167"/>
      <c r="P13" s="107"/>
      <c r="Q13" s="167"/>
      <c r="R13" s="107"/>
      <c r="S13" s="167"/>
      <c r="T13" s="107"/>
      <c r="U13" s="167"/>
      <c r="V13" s="107"/>
    </row>
    <row r="14" spans="1:26" ht="138" customHeight="1">
      <c r="A14" s="182"/>
      <c r="B14" s="181"/>
      <c r="C14" s="20" t="s">
        <v>112</v>
      </c>
      <c r="D14" s="71">
        <v>2.5000000000000001E-2</v>
      </c>
      <c r="E14" s="16" t="s">
        <v>101</v>
      </c>
      <c r="F14" s="16">
        <v>100</v>
      </c>
      <c r="G14" s="9" t="s">
        <v>114</v>
      </c>
      <c r="H14" s="138" t="s">
        <v>693</v>
      </c>
      <c r="I14" s="22">
        <v>43101</v>
      </c>
      <c r="J14" s="17" t="s">
        <v>113</v>
      </c>
      <c r="K14" s="150">
        <v>0</v>
      </c>
      <c r="L14" s="150">
        <v>0</v>
      </c>
      <c r="M14" s="150">
        <v>0</v>
      </c>
      <c r="N14" s="20">
        <v>1</v>
      </c>
      <c r="O14" s="167"/>
      <c r="P14" s="107"/>
      <c r="Q14" s="167"/>
      <c r="R14" s="107"/>
      <c r="S14" s="167"/>
      <c r="T14" s="107"/>
      <c r="U14" s="167"/>
      <c r="V14" s="107"/>
    </row>
    <row r="15" spans="1:26" ht="33" customHeight="1">
      <c r="A15" s="72"/>
      <c r="B15" s="72"/>
      <c r="C15" s="72"/>
      <c r="D15" s="74">
        <f>SUM(D8:D14)</f>
        <v>0.5</v>
      </c>
      <c r="E15" s="72"/>
      <c r="F15" s="75"/>
      <c r="G15" s="72"/>
      <c r="H15" s="107"/>
      <c r="I15" s="72"/>
      <c r="J15" s="72"/>
      <c r="K15" s="76"/>
      <c r="L15" s="72"/>
      <c r="M15" s="72"/>
      <c r="N15" s="72"/>
      <c r="O15" s="72"/>
      <c r="P15" s="72"/>
      <c r="Q15" s="72"/>
      <c r="R15" s="72"/>
      <c r="S15" s="72"/>
      <c r="T15" s="72"/>
      <c r="U15" s="72"/>
      <c r="V15" s="72"/>
      <c r="W15" s="107"/>
      <c r="X15" s="107"/>
      <c r="Y15" s="107"/>
      <c r="Z15" s="107"/>
    </row>
    <row r="16" spans="1:26" ht="38.25" customHeight="1">
      <c r="A16" s="214" t="s">
        <v>175</v>
      </c>
      <c r="B16" s="214"/>
      <c r="C16" s="214"/>
      <c r="D16" s="214"/>
      <c r="E16" s="214"/>
      <c r="F16" s="214"/>
      <c r="G16" s="214"/>
      <c r="H16" s="214"/>
      <c r="I16" s="214"/>
      <c r="J16" s="214"/>
      <c r="K16" s="214"/>
      <c r="L16" s="214"/>
      <c r="M16" s="214"/>
      <c r="N16" s="214"/>
      <c r="O16" s="214"/>
      <c r="P16" s="214"/>
      <c r="Q16" s="214"/>
      <c r="R16" s="214"/>
      <c r="S16" s="214"/>
      <c r="T16" s="214"/>
      <c r="U16" s="214"/>
      <c r="V16" s="214"/>
    </row>
    <row r="17" spans="1:22" ht="4.5" customHeight="1">
      <c r="A17" s="188"/>
      <c r="B17" s="189"/>
      <c r="C17" s="189"/>
      <c r="D17" s="189"/>
      <c r="E17" s="189"/>
      <c r="F17" s="189"/>
      <c r="G17" s="189"/>
      <c r="H17" s="189"/>
      <c r="I17" s="189"/>
      <c r="J17" s="189"/>
      <c r="K17" s="189"/>
      <c r="L17" s="189"/>
      <c r="M17" s="189"/>
      <c r="N17" s="189"/>
      <c r="O17" s="189"/>
      <c r="P17" s="189"/>
      <c r="Q17" s="189"/>
      <c r="R17" s="189"/>
      <c r="S17" s="189"/>
      <c r="T17" s="189"/>
      <c r="U17" s="189"/>
      <c r="V17" s="190"/>
    </row>
    <row r="18" spans="1:22" ht="33.75">
      <c r="A18" s="214" t="s">
        <v>493</v>
      </c>
      <c r="B18" s="214"/>
      <c r="C18" s="214"/>
      <c r="D18" s="214"/>
      <c r="E18" s="214"/>
      <c r="F18" s="214"/>
      <c r="G18" s="214"/>
      <c r="H18" s="214"/>
      <c r="I18" s="214"/>
      <c r="J18" s="214"/>
      <c r="K18" s="214"/>
      <c r="L18" s="214"/>
      <c r="M18" s="214"/>
      <c r="N18" s="214"/>
      <c r="O18" s="214"/>
      <c r="P18" s="214"/>
      <c r="Q18" s="214"/>
      <c r="R18" s="214"/>
      <c r="S18" s="214"/>
      <c r="T18" s="214"/>
      <c r="U18" s="214"/>
      <c r="V18" s="214"/>
    </row>
    <row r="19" spans="1:22" ht="44.25" customHeight="1">
      <c r="A19" s="199" t="s">
        <v>99</v>
      </c>
      <c r="B19" s="199" t="s">
        <v>74</v>
      </c>
      <c r="C19" s="199" t="s">
        <v>65</v>
      </c>
      <c r="D19" s="199" t="s">
        <v>66</v>
      </c>
      <c r="E19" s="199" t="s">
        <v>67</v>
      </c>
      <c r="F19" s="218" t="s">
        <v>68</v>
      </c>
      <c r="G19" s="199" t="s">
        <v>69</v>
      </c>
      <c r="H19" s="200" t="s">
        <v>70</v>
      </c>
      <c r="I19" s="200"/>
      <c r="J19" s="199" t="s">
        <v>79</v>
      </c>
      <c r="K19" s="199"/>
      <c r="L19" s="199"/>
      <c r="M19" s="199"/>
      <c r="N19" s="176" t="s">
        <v>490</v>
      </c>
      <c r="O19" s="176"/>
      <c r="P19" s="176"/>
      <c r="Q19" s="176"/>
      <c r="R19" s="176"/>
      <c r="S19" s="176"/>
      <c r="T19" s="176"/>
      <c r="U19" s="176"/>
    </row>
    <row r="20" spans="1:22" ht="15.75">
      <c r="A20" s="199"/>
      <c r="B20" s="199"/>
      <c r="C20" s="199"/>
      <c r="D20" s="199"/>
      <c r="E20" s="199"/>
      <c r="F20" s="218"/>
      <c r="G20" s="199"/>
      <c r="H20" s="221" t="s">
        <v>71</v>
      </c>
      <c r="I20" s="221" t="s">
        <v>176</v>
      </c>
      <c r="J20" s="15" t="s">
        <v>75</v>
      </c>
      <c r="K20" s="15" t="s">
        <v>76</v>
      </c>
      <c r="L20" s="15" t="s">
        <v>77</v>
      </c>
      <c r="M20" s="15" t="s">
        <v>78</v>
      </c>
      <c r="N20" s="177" t="s">
        <v>75</v>
      </c>
      <c r="O20" s="177"/>
      <c r="P20" s="177" t="s">
        <v>76</v>
      </c>
      <c r="Q20" s="177"/>
      <c r="R20" s="177" t="s">
        <v>77</v>
      </c>
      <c r="S20" s="177"/>
      <c r="T20" s="177" t="s">
        <v>78</v>
      </c>
      <c r="U20" s="177"/>
    </row>
    <row r="21" spans="1:22" ht="36.75" customHeight="1">
      <c r="A21" s="199"/>
      <c r="B21" s="199"/>
      <c r="C21" s="199"/>
      <c r="D21" s="199"/>
      <c r="E21" s="199"/>
      <c r="F21" s="218"/>
      <c r="G21" s="199"/>
      <c r="H21" s="221"/>
      <c r="I21" s="221"/>
      <c r="J21" s="94" t="s">
        <v>64</v>
      </c>
      <c r="K21" s="54" t="s">
        <v>64</v>
      </c>
      <c r="L21" s="54" t="s">
        <v>64</v>
      </c>
      <c r="M21" s="54" t="s">
        <v>64</v>
      </c>
      <c r="N21" s="67" t="s">
        <v>492</v>
      </c>
      <c r="O21" s="67" t="s">
        <v>491</v>
      </c>
      <c r="P21" s="67" t="s">
        <v>492</v>
      </c>
      <c r="Q21" s="67" t="s">
        <v>491</v>
      </c>
      <c r="R21" s="67" t="s">
        <v>492</v>
      </c>
      <c r="S21" s="67" t="s">
        <v>491</v>
      </c>
      <c r="T21" s="67" t="s">
        <v>492</v>
      </c>
      <c r="U21" s="67" t="s">
        <v>491</v>
      </c>
    </row>
    <row r="22" spans="1:22" ht="33.75">
      <c r="A22" s="214" t="s">
        <v>177</v>
      </c>
      <c r="B22" s="214"/>
      <c r="C22" s="214"/>
      <c r="D22" s="214"/>
      <c r="E22" s="214"/>
      <c r="F22" s="214"/>
      <c r="G22" s="214"/>
      <c r="H22" s="214"/>
      <c r="I22" s="214"/>
      <c r="J22" s="214"/>
      <c r="K22" s="214"/>
      <c r="L22" s="214"/>
      <c r="M22" s="214"/>
      <c r="N22" s="214"/>
      <c r="O22" s="214"/>
      <c r="P22" s="214"/>
      <c r="Q22" s="214"/>
      <c r="R22" s="214"/>
      <c r="S22" s="214"/>
      <c r="T22" s="214"/>
      <c r="U22" s="214"/>
      <c r="V22" s="214"/>
    </row>
    <row r="23" spans="1:22" ht="267.75">
      <c r="A23" s="182" t="s">
        <v>178</v>
      </c>
      <c r="B23" s="216" t="s">
        <v>179</v>
      </c>
      <c r="C23" s="9" t="s">
        <v>180</v>
      </c>
      <c r="D23" s="112">
        <v>9.2499999999999995E-3</v>
      </c>
      <c r="E23" s="104" t="s">
        <v>107</v>
      </c>
      <c r="F23" s="113">
        <v>50</v>
      </c>
      <c r="G23" s="9" t="s">
        <v>181</v>
      </c>
      <c r="H23" s="102">
        <v>43101</v>
      </c>
      <c r="I23" s="104" t="s">
        <v>102</v>
      </c>
      <c r="J23" s="53">
        <v>0</v>
      </c>
      <c r="K23" s="53">
        <v>0</v>
      </c>
      <c r="L23" s="53">
        <v>0</v>
      </c>
      <c r="M23" s="113">
        <v>50</v>
      </c>
      <c r="N23" s="42">
        <v>0</v>
      </c>
      <c r="O23" s="114" t="s">
        <v>533</v>
      </c>
      <c r="P23" s="107"/>
      <c r="Q23" s="107"/>
      <c r="R23" s="107"/>
      <c r="S23" s="107"/>
      <c r="T23" s="107"/>
      <c r="U23" s="107"/>
    </row>
    <row r="24" spans="1:22" ht="293.25">
      <c r="A24" s="182"/>
      <c r="B24" s="216"/>
      <c r="C24" s="9" t="s">
        <v>182</v>
      </c>
      <c r="D24" s="112">
        <v>9.2499999999999995E-3</v>
      </c>
      <c r="E24" s="104" t="s">
        <v>107</v>
      </c>
      <c r="F24" s="113">
        <v>520</v>
      </c>
      <c r="G24" s="9" t="s">
        <v>181</v>
      </c>
      <c r="H24" s="102">
        <v>43101</v>
      </c>
      <c r="I24" s="104" t="s">
        <v>102</v>
      </c>
      <c r="J24" s="53">
        <v>0</v>
      </c>
      <c r="K24" s="53">
        <v>0</v>
      </c>
      <c r="L24" s="53">
        <v>0</v>
      </c>
      <c r="M24" s="113">
        <v>520</v>
      </c>
      <c r="N24" s="42">
        <v>0.46730769230769231</v>
      </c>
      <c r="O24" s="114" t="s">
        <v>534</v>
      </c>
      <c r="P24" s="107"/>
      <c r="Q24" s="107"/>
      <c r="R24" s="107"/>
      <c r="S24" s="107"/>
      <c r="T24" s="107"/>
      <c r="U24" s="107"/>
    </row>
    <row r="25" spans="1:22" ht="78.75">
      <c r="A25" s="182"/>
      <c r="B25" s="216"/>
      <c r="C25" s="9" t="s">
        <v>183</v>
      </c>
      <c r="D25" s="112">
        <v>9.2499999999999995E-3</v>
      </c>
      <c r="E25" s="104" t="s">
        <v>107</v>
      </c>
      <c r="F25" s="113">
        <v>1931</v>
      </c>
      <c r="G25" s="9" t="s">
        <v>184</v>
      </c>
      <c r="H25" s="102">
        <v>43101</v>
      </c>
      <c r="I25" s="104" t="s">
        <v>102</v>
      </c>
      <c r="J25" s="53">
        <v>0</v>
      </c>
      <c r="K25" s="53">
        <v>0</v>
      </c>
      <c r="L25" s="53">
        <v>0</v>
      </c>
      <c r="M25" s="113">
        <v>1931</v>
      </c>
      <c r="N25" s="42">
        <v>0.10305541170378042</v>
      </c>
      <c r="O25" s="114" t="s">
        <v>535</v>
      </c>
      <c r="P25" s="107"/>
      <c r="Q25" s="107"/>
      <c r="R25" s="107"/>
      <c r="S25" s="107"/>
      <c r="T25" s="107"/>
      <c r="U25" s="107"/>
    </row>
    <row r="26" spans="1:22" ht="78.75">
      <c r="A26" s="182"/>
      <c r="B26" s="216"/>
      <c r="C26" s="9" t="s">
        <v>185</v>
      </c>
      <c r="D26" s="112">
        <v>9.2499999999999995E-3</v>
      </c>
      <c r="E26" s="104" t="s">
        <v>107</v>
      </c>
      <c r="F26" s="113">
        <v>3039</v>
      </c>
      <c r="G26" s="9" t="s">
        <v>184</v>
      </c>
      <c r="H26" s="102">
        <v>43101</v>
      </c>
      <c r="I26" s="104" t="s">
        <v>102</v>
      </c>
      <c r="J26" s="53">
        <v>0</v>
      </c>
      <c r="K26" s="53">
        <v>0</v>
      </c>
      <c r="L26" s="53">
        <v>0</v>
      </c>
      <c r="M26" s="113">
        <v>3039</v>
      </c>
      <c r="N26" s="42">
        <v>8.5225403093122737E-2</v>
      </c>
      <c r="O26" s="114" t="s">
        <v>536</v>
      </c>
      <c r="P26" s="107"/>
      <c r="Q26" s="107"/>
      <c r="R26" s="107"/>
      <c r="S26" s="107"/>
      <c r="T26" s="107"/>
      <c r="U26" s="107"/>
    </row>
    <row r="27" spans="1:22" ht="293.25">
      <c r="A27" s="182"/>
      <c r="B27" s="216"/>
      <c r="C27" s="9" t="s">
        <v>186</v>
      </c>
      <c r="D27" s="112">
        <v>9.2499999999999995E-3</v>
      </c>
      <c r="E27" s="104" t="s">
        <v>107</v>
      </c>
      <c r="F27" s="113">
        <v>4100</v>
      </c>
      <c r="G27" s="9" t="s">
        <v>181</v>
      </c>
      <c r="H27" s="102">
        <v>43101</v>
      </c>
      <c r="I27" s="104" t="s">
        <v>102</v>
      </c>
      <c r="J27" s="53">
        <v>0</v>
      </c>
      <c r="K27" s="53">
        <v>0</v>
      </c>
      <c r="L27" s="53">
        <v>0</v>
      </c>
      <c r="M27" s="113">
        <v>4100</v>
      </c>
      <c r="N27" s="42">
        <v>5.5853658536585367E-2</v>
      </c>
      <c r="O27" s="114" t="s">
        <v>537</v>
      </c>
      <c r="P27" s="107"/>
      <c r="Q27" s="107"/>
      <c r="R27" s="107"/>
      <c r="S27" s="107"/>
      <c r="T27" s="107"/>
      <c r="U27" s="107"/>
    </row>
    <row r="28" spans="1:22" ht="127.5">
      <c r="A28" s="182"/>
      <c r="B28" s="216"/>
      <c r="C28" s="9" t="s">
        <v>187</v>
      </c>
      <c r="D28" s="112">
        <v>9.2499999999999995E-3</v>
      </c>
      <c r="E28" s="104" t="s">
        <v>107</v>
      </c>
      <c r="F28" s="113">
        <v>639766300</v>
      </c>
      <c r="G28" s="9" t="s">
        <v>188</v>
      </c>
      <c r="H28" s="102">
        <v>43101</v>
      </c>
      <c r="I28" s="104" t="s">
        <v>102</v>
      </c>
      <c r="J28" s="53">
        <v>0</v>
      </c>
      <c r="K28" s="53">
        <v>0</v>
      </c>
      <c r="L28" s="53">
        <v>0</v>
      </c>
      <c r="M28" s="113">
        <v>639766300</v>
      </c>
      <c r="N28" s="42">
        <v>0</v>
      </c>
      <c r="O28" s="114" t="s">
        <v>538</v>
      </c>
      <c r="P28" s="107"/>
      <c r="Q28" s="107"/>
      <c r="R28" s="107"/>
      <c r="S28" s="107"/>
      <c r="T28" s="107"/>
      <c r="U28" s="107"/>
    </row>
    <row r="29" spans="1:22" ht="409.5">
      <c r="A29" s="182"/>
      <c r="B29" s="216"/>
      <c r="C29" s="9" t="s">
        <v>189</v>
      </c>
      <c r="D29" s="112">
        <v>9.2499999999999995E-3</v>
      </c>
      <c r="E29" s="104" t="s">
        <v>101</v>
      </c>
      <c r="F29" s="113">
        <v>45</v>
      </c>
      <c r="G29" s="9" t="s">
        <v>190</v>
      </c>
      <c r="H29" s="102">
        <v>43101</v>
      </c>
      <c r="I29" s="104" t="s">
        <v>102</v>
      </c>
      <c r="J29" s="53">
        <v>0</v>
      </c>
      <c r="K29" s="53">
        <v>0</v>
      </c>
      <c r="L29" s="53">
        <v>0</v>
      </c>
      <c r="M29" s="115">
        <v>45</v>
      </c>
      <c r="N29" s="42">
        <v>0.4</v>
      </c>
      <c r="O29" s="114" t="s">
        <v>539</v>
      </c>
      <c r="P29" s="107"/>
      <c r="Q29" s="107"/>
      <c r="R29" s="107"/>
      <c r="S29" s="107"/>
      <c r="T29" s="107"/>
      <c r="U29" s="107"/>
    </row>
    <row r="30" spans="1:22" ht="255">
      <c r="A30" s="182"/>
      <c r="B30" s="216"/>
      <c r="C30" s="9" t="s">
        <v>191</v>
      </c>
      <c r="D30" s="112">
        <v>9.2499999999999995E-3</v>
      </c>
      <c r="E30" s="104" t="s">
        <v>107</v>
      </c>
      <c r="F30" s="113">
        <v>1000</v>
      </c>
      <c r="G30" s="9" t="s">
        <v>181</v>
      </c>
      <c r="H30" s="102">
        <v>43101</v>
      </c>
      <c r="I30" s="104" t="s">
        <v>102</v>
      </c>
      <c r="J30" s="53">
        <v>0</v>
      </c>
      <c r="K30" s="53">
        <v>0</v>
      </c>
      <c r="L30" s="53">
        <v>0</v>
      </c>
      <c r="M30" s="113">
        <v>1000</v>
      </c>
      <c r="N30" s="42">
        <v>7.4999999999999997E-2</v>
      </c>
      <c r="O30" s="114" t="s">
        <v>540</v>
      </c>
      <c r="P30" s="107"/>
      <c r="Q30" s="107"/>
      <c r="R30" s="107"/>
      <c r="S30" s="107"/>
      <c r="T30" s="107"/>
      <c r="U30" s="107"/>
    </row>
    <row r="31" spans="1:22" ht="409.5">
      <c r="A31" s="182"/>
      <c r="B31" s="216"/>
      <c r="C31" s="9" t="s">
        <v>192</v>
      </c>
      <c r="D31" s="112">
        <v>9.2499999999999995E-3</v>
      </c>
      <c r="E31" s="104" t="s">
        <v>101</v>
      </c>
      <c r="F31" s="112">
        <v>0.7</v>
      </c>
      <c r="G31" s="9" t="s">
        <v>190</v>
      </c>
      <c r="H31" s="102">
        <v>43101</v>
      </c>
      <c r="I31" s="104" t="s">
        <v>102</v>
      </c>
      <c r="J31" s="53">
        <v>0</v>
      </c>
      <c r="K31" s="53">
        <v>0</v>
      </c>
      <c r="L31" s="53">
        <v>0</v>
      </c>
      <c r="M31" s="116">
        <v>0.7</v>
      </c>
      <c r="N31" s="42">
        <v>0</v>
      </c>
      <c r="O31" s="114" t="s">
        <v>541</v>
      </c>
      <c r="P31" s="107"/>
      <c r="Q31" s="107"/>
      <c r="R31" s="107"/>
      <c r="S31" s="107"/>
      <c r="T31" s="107"/>
      <c r="U31" s="107"/>
    </row>
    <row r="32" spans="1:22" ht="242.25">
      <c r="A32" s="182"/>
      <c r="B32" s="216"/>
      <c r="C32" s="9" t="s">
        <v>193</v>
      </c>
      <c r="D32" s="112">
        <v>9.2499999999999995E-3</v>
      </c>
      <c r="E32" s="104" t="s">
        <v>107</v>
      </c>
      <c r="F32" s="113">
        <v>370</v>
      </c>
      <c r="G32" s="9" t="s">
        <v>18</v>
      </c>
      <c r="H32" s="102">
        <v>43101</v>
      </c>
      <c r="I32" s="104" t="s">
        <v>102</v>
      </c>
      <c r="J32" s="53">
        <v>0</v>
      </c>
      <c r="K32" s="53">
        <v>0</v>
      </c>
      <c r="L32" s="53">
        <v>0</v>
      </c>
      <c r="M32" s="113">
        <v>370</v>
      </c>
      <c r="N32" s="42">
        <v>1</v>
      </c>
      <c r="O32" s="114" t="s">
        <v>542</v>
      </c>
      <c r="P32" s="107"/>
      <c r="Q32" s="107"/>
      <c r="R32" s="107"/>
      <c r="S32" s="107"/>
      <c r="T32" s="107"/>
      <c r="U32" s="107"/>
    </row>
    <row r="33" spans="1:21" ht="191.25">
      <c r="A33" s="182"/>
      <c r="B33" s="216"/>
      <c r="C33" s="9" t="s">
        <v>194</v>
      </c>
      <c r="D33" s="112">
        <v>9.2499999999999995E-3</v>
      </c>
      <c r="E33" s="104" t="s">
        <v>107</v>
      </c>
      <c r="F33" s="113">
        <v>1700000</v>
      </c>
      <c r="G33" s="9" t="s">
        <v>181</v>
      </c>
      <c r="H33" s="102">
        <v>43101</v>
      </c>
      <c r="I33" s="104" t="s">
        <v>102</v>
      </c>
      <c r="J33" s="53">
        <v>0</v>
      </c>
      <c r="K33" s="53">
        <v>0</v>
      </c>
      <c r="L33" s="53">
        <v>0</v>
      </c>
      <c r="M33" s="113">
        <v>1700000</v>
      </c>
      <c r="N33" s="42">
        <v>0</v>
      </c>
      <c r="O33" s="114" t="s">
        <v>543</v>
      </c>
      <c r="P33" s="107"/>
      <c r="Q33" s="107"/>
      <c r="R33" s="107"/>
      <c r="S33" s="107"/>
      <c r="T33" s="107"/>
      <c r="U33" s="107"/>
    </row>
    <row r="34" spans="1:21" ht="165.75">
      <c r="A34" s="182"/>
      <c r="B34" s="216"/>
      <c r="C34" s="9" t="s">
        <v>195</v>
      </c>
      <c r="D34" s="112">
        <v>9.2499999999999995E-3</v>
      </c>
      <c r="E34" s="104" t="s">
        <v>107</v>
      </c>
      <c r="F34" s="113">
        <v>450000</v>
      </c>
      <c r="G34" s="9" t="s">
        <v>181</v>
      </c>
      <c r="H34" s="102">
        <v>43101</v>
      </c>
      <c r="I34" s="104" t="s">
        <v>102</v>
      </c>
      <c r="J34" s="53">
        <v>0</v>
      </c>
      <c r="K34" s="53">
        <v>0</v>
      </c>
      <c r="L34" s="53">
        <v>0</v>
      </c>
      <c r="M34" s="113">
        <v>450000</v>
      </c>
      <c r="N34" s="42">
        <v>5.944444444444444E-3</v>
      </c>
      <c r="O34" s="114" t="s">
        <v>544</v>
      </c>
      <c r="P34" s="107"/>
      <c r="Q34" s="107"/>
      <c r="R34" s="107"/>
      <c r="S34" s="107"/>
      <c r="T34" s="107"/>
      <c r="U34" s="107"/>
    </row>
    <row r="35" spans="1:21" ht="78.75">
      <c r="A35" s="182"/>
      <c r="B35" s="216"/>
      <c r="C35" s="9" t="s">
        <v>196</v>
      </c>
      <c r="D35" s="112">
        <v>9.2499999999999995E-3</v>
      </c>
      <c r="E35" s="104" t="s">
        <v>107</v>
      </c>
      <c r="F35" s="113">
        <v>1200000</v>
      </c>
      <c r="G35" s="9" t="s">
        <v>18</v>
      </c>
      <c r="H35" s="102">
        <v>43101</v>
      </c>
      <c r="I35" s="104" t="s">
        <v>102</v>
      </c>
      <c r="J35" s="53">
        <v>0</v>
      </c>
      <c r="K35" s="53">
        <v>0</v>
      </c>
      <c r="L35" s="53">
        <v>0</v>
      </c>
      <c r="M35" s="113">
        <v>1200000</v>
      </c>
      <c r="N35" s="42">
        <v>0</v>
      </c>
      <c r="O35" s="114"/>
      <c r="P35" s="107"/>
      <c r="Q35" s="107"/>
      <c r="R35" s="107"/>
      <c r="S35" s="107"/>
      <c r="T35" s="107"/>
      <c r="U35" s="107"/>
    </row>
    <row r="36" spans="1:21" ht="127.5">
      <c r="A36" s="182"/>
      <c r="B36" s="216"/>
      <c r="C36" s="9" t="s">
        <v>197</v>
      </c>
      <c r="D36" s="112">
        <v>9.2499999999999995E-3</v>
      </c>
      <c r="E36" s="104" t="s">
        <v>107</v>
      </c>
      <c r="F36" s="113">
        <v>1</v>
      </c>
      <c r="G36" s="9" t="s">
        <v>18</v>
      </c>
      <c r="H36" s="102">
        <v>43101</v>
      </c>
      <c r="I36" s="104" t="s">
        <v>102</v>
      </c>
      <c r="J36" s="53">
        <v>0</v>
      </c>
      <c r="K36" s="53">
        <v>0</v>
      </c>
      <c r="L36" s="53">
        <v>0</v>
      </c>
      <c r="M36" s="113">
        <v>1</v>
      </c>
      <c r="N36" s="42">
        <v>0</v>
      </c>
      <c r="O36" s="114" t="s">
        <v>545</v>
      </c>
      <c r="P36" s="107"/>
      <c r="Q36" s="107"/>
      <c r="R36" s="107"/>
      <c r="S36" s="107"/>
      <c r="T36" s="107"/>
      <c r="U36" s="107"/>
    </row>
    <row r="37" spans="1:21" ht="267.75">
      <c r="A37" s="182"/>
      <c r="B37" s="216"/>
      <c r="C37" s="9" t="s">
        <v>198</v>
      </c>
      <c r="D37" s="112">
        <v>9.2499999999999995E-3</v>
      </c>
      <c r="E37" s="104" t="s">
        <v>107</v>
      </c>
      <c r="F37" s="113">
        <v>85000</v>
      </c>
      <c r="G37" s="9" t="s">
        <v>181</v>
      </c>
      <c r="H37" s="102">
        <v>43101</v>
      </c>
      <c r="I37" s="104" t="s">
        <v>102</v>
      </c>
      <c r="J37" s="53">
        <v>0</v>
      </c>
      <c r="K37" s="53">
        <v>0</v>
      </c>
      <c r="L37" s="53">
        <v>0</v>
      </c>
      <c r="M37" s="113">
        <v>85000</v>
      </c>
      <c r="N37" s="42">
        <v>0.63027058823529414</v>
      </c>
      <c r="O37" s="114" t="s">
        <v>546</v>
      </c>
      <c r="P37" s="107"/>
      <c r="Q37" s="107"/>
      <c r="R37" s="107"/>
      <c r="S37" s="107"/>
      <c r="T37" s="107"/>
      <c r="U37" s="107"/>
    </row>
    <row r="38" spans="1:21" ht="102">
      <c r="A38" s="182"/>
      <c r="B38" s="216"/>
      <c r="C38" s="9" t="s">
        <v>199</v>
      </c>
      <c r="D38" s="112">
        <v>9.2499999999999995E-3</v>
      </c>
      <c r="E38" s="104" t="s">
        <v>107</v>
      </c>
      <c r="F38" s="113">
        <v>6580</v>
      </c>
      <c r="G38" s="9" t="s">
        <v>181</v>
      </c>
      <c r="H38" s="102">
        <v>43101</v>
      </c>
      <c r="I38" s="104" t="s">
        <v>102</v>
      </c>
      <c r="J38" s="53">
        <v>0</v>
      </c>
      <c r="K38" s="53">
        <v>0</v>
      </c>
      <c r="L38" s="53">
        <v>0</v>
      </c>
      <c r="M38" s="113">
        <v>6580</v>
      </c>
      <c r="N38" s="42">
        <v>0</v>
      </c>
      <c r="O38" s="114" t="s">
        <v>547</v>
      </c>
      <c r="P38" s="107"/>
      <c r="Q38" s="107"/>
      <c r="R38" s="107"/>
      <c r="S38" s="107"/>
      <c r="T38" s="107"/>
      <c r="U38" s="107"/>
    </row>
    <row r="39" spans="1:21" ht="409.5">
      <c r="A39" s="182"/>
      <c r="B39" s="216"/>
      <c r="C39" s="9" t="s">
        <v>200</v>
      </c>
      <c r="D39" s="112">
        <v>9.2499999999999995E-3</v>
      </c>
      <c r="E39" s="104" t="s">
        <v>107</v>
      </c>
      <c r="F39" s="113">
        <v>16000</v>
      </c>
      <c r="G39" s="9" t="s">
        <v>201</v>
      </c>
      <c r="H39" s="102">
        <v>43101</v>
      </c>
      <c r="I39" s="104" t="s">
        <v>102</v>
      </c>
      <c r="J39" s="53">
        <v>0</v>
      </c>
      <c r="K39" s="53">
        <v>0</v>
      </c>
      <c r="L39" s="53">
        <v>0</v>
      </c>
      <c r="M39" s="113">
        <v>16000</v>
      </c>
      <c r="N39" s="42">
        <v>0</v>
      </c>
      <c r="O39" s="114" t="s">
        <v>548</v>
      </c>
      <c r="P39" s="107"/>
      <c r="Q39" s="107"/>
      <c r="R39" s="107"/>
      <c r="S39" s="107"/>
      <c r="T39" s="107"/>
      <c r="U39" s="107"/>
    </row>
    <row r="40" spans="1:21" ht="280.5">
      <c r="A40" s="182"/>
      <c r="B40" s="216"/>
      <c r="C40" s="9" t="s">
        <v>202</v>
      </c>
      <c r="D40" s="112">
        <v>9.2499999999999995E-3</v>
      </c>
      <c r="E40" s="104" t="s">
        <v>107</v>
      </c>
      <c r="F40" s="113">
        <v>95</v>
      </c>
      <c r="G40" s="9" t="s">
        <v>188</v>
      </c>
      <c r="H40" s="102">
        <v>43101</v>
      </c>
      <c r="I40" s="104" t="s">
        <v>102</v>
      </c>
      <c r="J40" s="53">
        <v>0</v>
      </c>
      <c r="K40" s="53">
        <v>0</v>
      </c>
      <c r="L40" s="53">
        <v>0</v>
      </c>
      <c r="M40" s="113">
        <v>95</v>
      </c>
      <c r="N40" s="42">
        <v>0.5428421052631579</v>
      </c>
      <c r="O40" s="114" t="s">
        <v>549</v>
      </c>
      <c r="P40" s="107"/>
      <c r="Q40" s="107"/>
      <c r="R40" s="107"/>
      <c r="S40" s="107"/>
      <c r="T40" s="107"/>
      <c r="U40" s="107"/>
    </row>
    <row r="41" spans="1:21" ht="173.25">
      <c r="A41" s="182"/>
      <c r="B41" s="216"/>
      <c r="C41" s="9" t="s">
        <v>203</v>
      </c>
      <c r="D41" s="112">
        <v>9.2499999999999995E-3</v>
      </c>
      <c r="E41" s="104" t="s">
        <v>107</v>
      </c>
      <c r="F41" s="113">
        <v>1300</v>
      </c>
      <c r="G41" s="9" t="s">
        <v>201</v>
      </c>
      <c r="H41" s="102">
        <v>43101</v>
      </c>
      <c r="I41" s="104" t="s">
        <v>102</v>
      </c>
      <c r="J41" s="53">
        <v>0</v>
      </c>
      <c r="K41" s="53">
        <v>0</v>
      </c>
      <c r="L41" s="53">
        <v>0</v>
      </c>
      <c r="M41" s="113">
        <v>1300</v>
      </c>
      <c r="N41" s="42">
        <v>0</v>
      </c>
      <c r="O41" s="114"/>
      <c r="P41" s="107"/>
      <c r="Q41" s="107"/>
      <c r="R41" s="107"/>
      <c r="S41" s="107"/>
      <c r="T41" s="107"/>
      <c r="U41" s="107"/>
    </row>
    <row r="42" spans="1:21" ht="255">
      <c r="A42" s="182"/>
      <c r="B42" s="216"/>
      <c r="C42" s="9" t="s">
        <v>204</v>
      </c>
      <c r="D42" s="112">
        <v>9.2499999999999995E-3</v>
      </c>
      <c r="E42" s="104" t="s">
        <v>107</v>
      </c>
      <c r="F42" s="113">
        <v>12</v>
      </c>
      <c r="G42" s="9" t="s">
        <v>205</v>
      </c>
      <c r="H42" s="102">
        <v>43101</v>
      </c>
      <c r="I42" s="104" t="s">
        <v>102</v>
      </c>
      <c r="J42" s="53">
        <v>0</v>
      </c>
      <c r="K42" s="53">
        <v>0</v>
      </c>
      <c r="L42" s="53">
        <v>0</v>
      </c>
      <c r="M42" s="113">
        <v>12</v>
      </c>
      <c r="N42" s="42">
        <v>0</v>
      </c>
      <c r="O42" s="114" t="s">
        <v>550</v>
      </c>
      <c r="P42" s="107"/>
      <c r="Q42" s="107"/>
      <c r="R42" s="107"/>
      <c r="S42" s="107"/>
      <c r="T42" s="107"/>
      <c r="U42" s="107"/>
    </row>
    <row r="43" spans="1:21" ht="280.5">
      <c r="A43" s="182"/>
      <c r="B43" s="216"/>
      <c r="C43" s="9" t="s">
        <v>206</v>
      </c>
      <c r="D43" s="112">
        <v>9.2499999999999995E-3</v>
      </c>
      <c r="E43" s="104" t="s">
        <v>107</v>
      </c>
      <c r="F43" s="113">
        <v>20000</v>
      </c>
      <c r="G43" s="9" t="s">
        <v>207</v>
      </c>
      <c r="H43" s="102">
        <v>43101</v>
      </c>
      <c r="I43" s="104" t="s">
        <v>102</v>
      </c>
      <c r="J43" s="53">
        <v>0</v>
      </c>
      <c r="K43" s="53">
        <v>0</v>
      </c>
      <c r="L43" s="53">
        <v>0</v>
      </c>
      <c r="M43" s="113">
        <v>20000</v>
      </c>
      <c r="N43" s="42">
        <v>0</v>
      </c>
      <c r="O43" s="114" t="s">
        <v>551</v>
      </c>
      <c r="P43" s="107"/>
      <c r="Q43" s="107"/>
      <c r="R43" s="107"/>
      <c r="S43" s="107"/>
      <c r="T43" s="107"/>
      <c r="U43" s="107"/>
    </row>
    <row r="44" spans="1:21" ht="267.75">
      <c r="A44" s="182"/>
      <c r="B44" s="216"/>
      <c r="C44" s="9" t="s">
        <v>208</v>
      </c>
      <c r="D44" s="112">
        <v>9.2499999999999995E-3</v>
      </c>
      <c r="E44" s="104" t="s">
        <v>107</v>
      </c>
      <c r="F44" s="113">
        <v>20000</v>
      </c>
      <c r="G44" s="9" t="s">
        <v>207</v>
      </c>
      <c r="H44" s="102">
        <v>43101</v>
      </c>
      <c r="I44" s="104" t="s">
        <v>102</v>
      </c>
      <c r="J44" s="53">
        <v>0</v>
      </c>
      <c r="K44" s="53">
        <v>0</v>
      </c>
      <c r="L44" s="53">
        <v>0</v>
      </c>
      <c r="M44" s="113">
        <v>20000</v>
      </c>
      <c r="N44" s="42">
        <v>0</v>
      </c>
      <c r="O44" s="114" t="s">
        <v>552</v>
      </c>
      <c r="P44" s="107"/>
      <c r="Q44" s="107"/>
      <c r="R44" s="107"/>
      <c r="S44" s="107"/>
      <c r="T44" s="107"/>
      <c r="U44" s="107"/>
    </row>
    <row r="45" spans="1:21" ht="409.5">
      <c r="A45" s="182"/>
      <c r="B45" s="216"/>
      <c r="C45" s="9" t="s">
        <v>209</v>
      </c>
      <c r="D45" s="112">
        <v>9.2499999999999995E-3</v>
      </c>
      <c r="E45" s="104" t="s">
        <v>107</v>
      </c>
      <c r="F45" s="113">
        <v>100</v>
      </c>
      <c r="G45" s="9" t="s">
        <v>188</v>
      </c>
      <c r="H45" s="102">
        <v>43101</v>
      </c>
      <c r="I45" s="104" t="s">
        <v>102</v>
      </c>
      <c r="J45" s="53">
        <v>0</v>
      </c>
      <c r="K45" s="53">
        <v>0</v>
      </c>
      <c r="L45" s="53">
        <v>0</v>
      </c>
      <c r="M45" s="113">
        <v>100</v>
      </c>
      <c r="N45" s="42">
        <v>5.7000000000000002E-2</v>
      </c>
      <c r="O45" s="114" t="s">
        <v>553</v>
      </c>
      <c r="P45" s="107"/>
      <c r="Q45" s="107"/>
      <c r="R45" s="107"/>
      <c r="S45" s="107"/>
      <c r="T45" s="107"/>
      <c r="U45" s="107"/>
    </row>
    <row r="46" spans="1:21" ht="78.75">
      <c r="A46" s="182"/>
      <c r="B46" s="216"/>
      <c r="C46" s="9" t="s">
        <v>210</v>
      </c>
      <c r="D46" s="112">
        <v>9.2499999999999995E-3</v>
      </c>
      <c r="E46" s="104" t="s">
        <v>107</v>
      </c>
      <c r="F46" s="113">
        <v>590</v>
      </c>
      <c r="G46" s="9" t="s">
        <v>184</v>
      </c>
      <c r="H46" s="102">
        <v>43101</v>
      </c>
      <c r="I46" s="104" t="s">
        <v>102</v>
      </c>
      <c r="J46" s="53">
        <v>0</v>
      </c>
      <c r="K46" s="53">
        <v>0</v>
      </c>
      <c r="L46" s="53">
        <v>0</v>
      </c>
      <c r="M46" s="113">
        <v>590</v>
      </c>
      <c r="N46" s="42">
        <v>0.13220338983050847</v>
      </c>
      <c r="O46" s="114" t="s">
        <v>554</v>
      </c>
      <c r="P46" s="107"/>
      <c r="Q46" s="107"/>
      <c r="R46" s="107"/>
      <c r="S46" s="107"/>
      <c r="T46" s="107"/>
      <c r="U46" s="107"/>
    </row>
    <row r="47" spans="1:21" ht="409.5">
      <c r="A47" s="182"/>
      <c r="B47" s="216"/>
      <c r="C47" s="9" t="s">
        <v>211</v>
      </c>
      <c r="D47" s="112">
        <v>9.2499999999999995E-3</v>
      </c>
      <c r="E47" s="104" t="s">
        <v>107</v>
      </c>
      <c r="F47" s="113">
        <v>12</v>
      </c>
      <c r="G47" s="9" t="s">
        <v>205</v>
      </c>
      <c r="H47" s="102">
        <v>43101</v>
      </c>
      <c r="I47" s="104" t="s">
        <v>102</v>
      </c>
      <c r="J47" s="53">
        <v>0</v>
      </c>
      <c r="K47" s="53">
        <v>0</v>
      </c>
      <c r="L47" s="53">
        <v>0</v>
      </c>
      <c r="M47" s="113">
        <v>12</v>
      </c>
      <c r="N47" s="42">
        <v>0</v>
      </c>
      <c r="O47" s="114" t="s">
        <v>555</v>
      </c>
      <c r="P47" s="107"/>
      <c r="Q47" s="107"/>
      <c r="R47" s="107"/>
      <c r="S47" s="107"/>
      <c r="T47" s="107"/>
      <c r="U47" s="107"/>
    </row>
    <row r="48" spans="1:21" ht="126">
      <c r="A48" s="182"/>
      <c r="B48" s="216"/>
      <c r="C48" s="9" t="s">
        <v>212</v>
      </c>
      <c r="D48" s="112">
        <v>9.2499999999999995E-3</v>
      </c>
      <c r="E48" s="104" t="s">
        <v>107</v>
      </c>
      <c r="F48" s="113">
        <v>22824</v>
      </c>
      <c r="G48" s="9" t="s">
        <v>18</v>
      </c>
      <c r="H48" s="102">
        <v>43101</v>
      </c>
      <c r="I48" s="104" t="s">
        <v>102</v>
      </c>
      <c r="J48" s="53">
        <v>0</v>
      </c>
      <c r="K48" s="53">
        <v>0</v>
      </c>
      <c r="L48" s="53">
        <v>0</v>
      </c>
      <c r="M48" s="113">
        <v>22824</v>
      </c>
      <c r="N48" s="42">
        <v>0</v>
      </c>
      <c r="O48" s="114"/>
      <c r="P48" s="107"/>
      <c r="Q48" s="107"/>
      <c r="R48" s="107"/>
      <c r="S48" s="107"/>
      <c r="T48" s="107"/>
      <c r="U48" s="107"/>
    </row>
    <row r="49" spans="1:21" ht="267.75">
      <c r="A49" s="182"/>
      <c r="B49" s="216"/>
      <c r="C49" s="9" t="s">
        <v>213</v>
      </c>
      <c r="D49" s="112">
        <v>9.2499999999999995E-3</v>
      </c>
      <c r="E49" s="104" t="s">
        <v>107</v>
      </c>
      <c r="F49" s="113">
        <v>20</v>
      </c>
      <c r="G49" s="9" t="s">
        <v>207</v>
      </c>
      <c r="H49" s="102">
        <v>43101</v>
      </c>
      <c r="I49" s="104" t="s">
        <v>102</v>
      </c>
      <c r="J49" s="53">
        <v>0</v>
      </c>
      <c r="K49" s="53">
        <v>0</v>
      </c>
      <c r="L49" s="53">
        <v>0</v>
      </c>
      <c r="M49" s="113">
        <v>20</v>
      </c>
      <c r="N49" s="42">
        <v>0.2</v>
      </c>
      <c r="O49" s="114" t="s">
        <v>556</v>
      </c>
      <c r="P49" s="107"/>
      <c r="Q49" s="107"/>
      <c r="R49" s="107"/>
      <c r="S49" s="107"/>
      <c r="T49" s="107"/>
      <c r="U49" s="107"/>
    </row>
    <row r="50" spans="1:21" ht="220.5">
      <c r="A50" s="182"/>
      <c r="B50" s="216"/>
      <c r="C50" s="9" t="s">
        <v>214</v>
      </c>
      <c r="D50" s="112">
        <v>9.2499999999999995E-3</v>
      </c>
      <c r="E50" s="104" t="s">
        <v>107</v>
      </c>
      <c r="F50" s="113">
        <v>20</v>
      </c>
      <c r="G50" s="9" t="s">
        <v>207</v>
      </c>
      <c r="H50" s="102">
        <v>43101</v>
      </c>
      <c r="I50" s="104" t="s">
        <v>102</v>
      </c>
      <c r="J50" s="53">
        <v>0</v>
      </c>
      <c r="K50" s="53">
        <v>0</v>
      </c>
      <c r="L50" s="53">
        <v>0</v>
      </c>
      <c r="M50" s="113">
        <v>20</v>
      </c>
      <c r="N50" s="42">
        <v>0</v>
      </c>
      <c r="O50" s="114" t="s">
        <v>557</v>
      </c>
      <c r="P50" s="107"/>
      <c r="Q50" s="107"/>
      <c r="R50" s="107"/>
      <c r="S50" s="107"/>
      <c r="T50" s="107"/>
      <c r="U50" s="107"/>
    </row>
    <row r="51" spans="1:21" ht="204.75">
      <c r="A51" s="182"/>
      <c r="B51" s="216"/>
      <c r="C51" s="9" t="s">
        <v>215</v>
      </c>
      <c r="D51" s="112">
        <v>9.2499999999999995E-3</v>
      </c>
      <c r="E51" s="104" t="s">
        <v>107</v>
      </c>
      <c r="F51" s="113">
        <v>95</v>
      </c>
      <c r="G51" s="9" t="s">
        <v>207</v>
      </c>
      <c r="H51" s="102">
        <v>43101</v>
      </c>
      <c r="I51" s="104" t="s">
        <v>102</v>
      </c>
      <c r="J51" s="53">
        <v>0</v>
      </c>
      <c r="K51" s="53">
        <v>0</v>
      </c>
      <c r="L51" s="53">
        <v>0</v>
      </c>
      <c r="M51" s="113">
        <v>95</v>
      </c>
      <c r="N51" s="42">
        <v>0.38947368421052631</v>
      </c>
      <c r="O51" s="114" t="s">
        <v>558</v>
      </c>
      <c r="P51" s="107"/>
      <c r="Q51" s="107"/>
      <c r="R51" s="107"/>
      <c r="S51" s="107"/>
      <c r="T51" s="107"/>
      <c r="U51" s="107"/>
    </row>
    <row r="52" spans="1:21" ht="409.5">
      <c r="A52" s="182"/>
      <c r="B52" s="216"/>
      <c r="C52" s="9" t="s">
        <v>216</v>
      </c>
      <c r="D52" s="112">
        <v>9.2499999999999995E-3</v>
      </c>
      <c r="E52" s="104" t="s">
        <v>107</v>
      </c>
      <c r="F52" s="113">
        <v>60</v>
      </c>
      <c r="G52" s="9" t="s">
        <v>205</v>
      </c>
      <c r="H52" s="102">
        <v>43101</v>
      </c>
      <c r="I52" s="104" t="s">
        <v>102</v>
      </c>
      <c r="J52" s="53">
        <v>0</v>
      </c>
      <c r="K52" s="53">
        <v>0</v>
      </c>
      <c r="L52" s="53">
        <v>0</v>
      </c>
      <c r="M52" s="113">
        <v>60</v>
      </c>
      <c r="N52" s="42">
        <v>0.25</v>
      </c>
      <c r="O52" s="114" t="s">
        <v>559</v>
      </c>
      <c r="P52" s="107"/>
      <c r="Q52" s="107"/>
      <c r="R52" s="107"/>
      <c r="S52" s="107"/>
      <c r="T52" s="107"/>
      <c r="U52" s="107"/>
    </row>
    <row r="53" spans="1:21" ht="78.75">
      <c r="A53" s="182"/>
      <c r="B53" s="216"/>
      <c r="C53" s="9" t="s">
        <v>217</v>
      </c>
      <c r="D53" s="112">
        <v>9.2499999999999995E-3</v>
      </c>
      <c r="E53" s="104" t="s">
        <v>107</v>
      </c>
      <c r="F53" s="113">
        <v>1</v>
      </c>
      <c r="G53" s="9" t="s">
        <v>218</v>
      </c>
      <c r="H53" s="102">
        <v>43101</v>
      </c>
      <c r="I53" s="104" t="s">
        <v>102</v>
      </c>
      <c r="J53" s="53">
        <v>0</v>
      </c>
      <c r="K53" s="53">
        <v>0</v>
      </c>
      <c r="L53" s="53">
        <v>0</v>
      </c>
      <c r="M53" s="113">
        <v>1</v>
      </c>
      <c r="N53" s="42">
        <v>0</v>
      </c>
      <c r="O53" s="114" t="s">
        <v>560</v>
      </c>
      <c r="P53" s="107"/>
      <c r="Q53" s="107"/>
      <c r="R53" s="107"/>
      <c r="S53" s="107"/>
      <c r="T53" s="107"/>
      <c r="U53" s="107"/>
    </row>
    <row r="54" spans="1:21" ht="191.25">
      <c r="A54" s="182"/>
      <c r="B54" s="216"/>
      <c r="C54" s="9" t="s">
        <v>219</v>
      </c>
      <c r="D54" s="112">
        <v>9.2499999999999995E-3</v>
      </c>
      <c r="E54" s="104" t="s">
        <v>107</v>
      </c>
      <c r="F54" s="113">
        <v>3948</v>
      </c>
      <c r="G54" s="9" t="s">
        <v>220</v>
      </c>
      <c r="H54" s="102">
        <v>43101</v>
      </c>
      <c r="I54" s="104" t="s">
        <v>102</v>
      </c>
      <c r="J54" s="53">
        <v>0</v>
      </c>
      <c r="K54" s="53">
        <v>0</v>
      </c>
      <c r="L54" s="53">
        <v>0</v>
      </c>
      <c r="M54" s="113">
        <v>3948</v>
      </c>
      <c r="N54" s="42">
        <v>6.5856129685916923E-3</v>
      </c>
      <c r="O54" s="114" t="s">
        <v>561</v>
      </c>
      <c r="P54" s="107"/>
      <c r="Q54" s="107"/>
      <c r="R54" s="107"/>
      <c r="S54" s="107"/>
      <c r="T54" s="107"/>
      <c r="U54" s="107"/>
    </row>
    <row r="55" spans="1:21" ht="153">
      <c r="A55" s="182"/>
      <c r="B55" s="216"/>
      <c r="C55" s="9" t="s">
        <v>221</v>
      </c>
      <c r="D55" s="112">
        <v>9.2499999999999995E-3</v>
      </c>
      <c r="E55" s="104" t="s">
        <v>107</v>
      </c>
      <c r="F55" s="113">
        <v>590</v>
      </c>
      <c r="G55" s="9" t="s">
        <v>222</v>
      </c>
      <c r="H55" s="102">
        <v>43101</v>
      </c>
      <c r="I55" s="104" t="s">
        <v>102</v>
      </c>
      <c r="J55" s="53">
        <v>0</v>
      </c>
      <c r="K55" s="53">
        <v>0</v>
      </c>
      <c r="L55" s="53">
        <v>0</v>
      </c>
      <c r="M55" s="113">
        <v>590</v>
      </c>
      <c r="N55" s="42">
        <v>0.67796610169491522</v>
      </c>
      <c r="O55" s="114" t="s">
        <v>562</v>
      </c>
      <c r="P55" s="107"/>
      <c r="Q55" s="107"/>
      <c r="R55" s="107"/>
      <c r="S55" s="107"/>
      <c r="T55" s="107"/>
      <c r="U55" s="107"/>
    </row>
    <row r="56" spans="1:21" ht="76.5">
      <c r="A56" s="182"/>
      <c r="B56" s="216"/>
      <c r="C56" s="9" t="s">
        <v>223</v>
      </c>
      <c r="D56" s="112">
        <v>9.2499999999999995E-3</v>
      </c>
      <c r="E56" s="104" t="s">
        <v>107</v>
      </c>
      <c r="F56" s="113">
        <v>20000</v>
      </c>
      <c r="G56" s="9" t="s">
        <v>224</v>
      </c>
      <c r="H56" s="102">
        <v>43101</v>
      </c>
      <c r="I56" s="104" t="s">
        <v>102</v>
      </c>
      <c r="J56" s="53">
        <v>0</v>
      </c>
      <c r="K56" s="53">
        <v>0</v>
      </c>
      <c r="L56" s="53">
        <v>0</v>
      </c>
      <c r="M56" s="113">
        <v>20000</v>
      </c>
      <c r="N56" s="42">
        <v>0.11685</v>
      </c>
      <c r="O56" s="114" t="s">
        <v>563</v>
      </c>
      <c r="P56" s="107"/>
      <c r="Q56" s="107"/>
      <c r="R56" s="107"/>
      <c r="S56" s="107"/>
      <c r="T56" s="107"/>
      <c r="U56" s="107"/>
    </row>
    <row r="57" spans="1:21" ht="216.75">
      <c r="A57" s="182"/>
      <c r="B57" s="216"/>
      <c r="C57" s="9" t="s">
        <v>225</v>
      </c>
      <c r="D57" s="112">
        <v>9.2499999999999995E-3</v>
      </c>
      <c r="E57" s="104" t="s">
        <v>107</v>
      </c>
      <c r="F57" s="113">
        <v>10</v>
      </c>
      <c r="G57" s="9" t="s">
        <v>226</v>
      </c>
      <c r="H57" s="102">
        <v>43101</v>
      </c>
      <c r="I57" s="104" t="s">
        <v>102</v>
      </c>
      <c r="J57" s="53">
        <v>0</v>
      </c>
      <c r="K57" s="53">
        <v>0</v>
      </c>
      <c r="L57" s="53">
        <v>0</v>
      </c>
      <c r="M57" s="113">
        <v>10</v>
      </c>
      <c r="N57" s="42">
        <v>0</v>
      </c>
      <c r="O57" s="114" t="s">
        <v>564</v>
      </c>
      <c r="P57" s="107"/>
      <c r="Q57" s="107"/>
      <c r="R57" s="107"/>
      <c r="S57" s="107"/>
      <c r="T57" s="107"/>
      <c r="U57" s="107"/>
    </row>
    <row r="58" spans="1:21" ht="229.5">
      <c r="A58" s="182"/>
      <c r="B58" s="216"/>
      <c r="C58" s="9" t="s">
        <v>227</v>
      </c>
      <c r="D58" s="112">
        <v>9.2499999999999995E-3</v>
      </c>
      <c r="E58" s="104" t="s">
        <v>107</v>
      </c>
      <c r="F58" s="113">
        <v>3944</v>
      </c>
      <c r="G58" s="9" t="s">
        <v>228</v>
      </c>
      <c r="H58" s="102">
        <v>43101</v>
      </c>
      <c r="I58" s="104" t="s">
        <v>102</v>
      </c>
      <c r="J58" s="53">
        <v>0</v>
      </c>
      <c r="K58" s="53">
        <v>0</v>
      </c>
      <c r="L58" s="53">
        <v>0</v>
      </c>
      <c r="M58" s="113">
        <v>3944</v>
      </c>
      <c r="N58" s="42">
        <v>0</v>
      </c>
      <c r="O58" s="114" t="s">
        <v>565</v>
      </c>
      <c r="P58" s="107"/>
      <c r="Q58" s="107"/>
      <c r="R58" s="107"/>
      <c r="S58" s="107"/>
      <c r="T58" s="107"/>
      <c r="U58" s="107"/>
    </row>
    <row r="59" spans="1:21" ht="255">
      <c r="A59" s="182"/>
      <c r="B59" s="216"/>
      <c r="C59" s="9" t="s">
        <v>229</v>
      </c>
      <c r="D59" s="112">
        <v>9.2499999999999995E-3</v>
      </c>
      <c r="E59" s="104" t="s">
        <v>107</v>
      </c>
      <c r="F59" s="113">
        <v>5</v>
      </c>
      <c r="G59" s="9" t="s">
        <v>230</v>
      </c>
      <c r="H59" s="102">
        <v>43101</v>
      </c>
      <c r="I59" s="104" t="s">
        <v>102</v>
      </c>
      <c r="J59" s="53">
        <v>0</v>
      </c>
      <c r="K59" s="53">
        <v>0</v>
      </c>
      <c r="L59" s="53">
        <v>0</v>
      </c>
      <c r="M59" s="113">
        <v>5</v>
      </c>
      <c r="N59" s="42">
        <v>0</v>
      </c>
      <c r="O59" s="114" t="s">
        <v>566</v>
      </c>
      <c r="P59" s="107"/>
      <c r="Q59" s="107"/>
      <c r="R59" s="107"/>
      <c r="S59" s="107"/>
      <c r="T59" s="107"/>
      <c r="U59" s="107"/>
    </row>
    <row r="60" spans="1:21" ht="102">
      <c r="A60" s="182"/>
      <c r="B60" s="216"/>
      <c r="C60" s="9" t="s">
        <v>231</v>
      </c>
      <c r="D60" s="112">
        <v>9.2499999999999995E-3</v>
      </c>
      <c r="E60" s="104" t="s">
        <v>107</v>
      </c>
      <c r="F60" s="113">
        <v>16574</v>
      </c>
      <c r="G60" s="9" t="s">
        <v>232</v>
      </c>
      <c r="H60" s="102">
        <v>43101</v>
      </c>
      <c r="I60" s="104" t="s">
        <v>102</v>
      </c>
      <c r="J60" s="53">
        <v>0</v>
      </c>
      <c r="K60" s="53">
        <v>0</v>
      </c>
      <c r="L60" s="53">
        <v>0</v>
      </c>
      <c r="M60" s="113">
        <v>16574</v>
      </c>
      <c r="N60" s="42">
        <v>0.33335344515506216</v>
      </c>
      <c r="O60" s="114" t="s">
        <v>567</v>
      </c>
      <c r="P60" s="107"/>
      <c r="Q60" s="107"/>
      <c r="R60" s="107"/>
      <c r="S60" s="107"/>
      <c r="T60" s="107"/>
      <c r="U60" s="107"/>
    </row>
    <row r="61" spans="1:21" ht="178.5">
      <c r="A61" s="182"/>
      <c r="B61" s="216"/>
      <c r="C61" s="9" t="s">
        <v>233</v>
      </c>
      <c r="D61" s="112">
        <v>9.2499999999999995E-3</v>
      </c>
      <c r="E61" s="104" t="s">
        <v>107</v>
      </c>
      <c r="F61" s="113">
        <v>500</v>
      </c>
      <c r="G61" s="9" t="s">
        <v>234</v>
      </c>
      <c r="H61" s="102">
        <v>43101</v>
      </c>
      <c r="I61" s="104" t="s">
        <v>102</v>
      </c>
      <c r="J61" s="53">
        <v>0</v>
      </c>
      <c r="K61" s="53">
        <v>0</v>
      </c>
      <c r="L61" s="53">
        <v>0</v>
      </c>
      <c r="M61" s="113">
        <v>500</v>
      </c>
      <c r="N61" s="42">
        <v>0</v>
      </c>
      <c r="O61" s="114" t="s">
        <v>568</v>
      </c>
      <c r="P61" s="107"/>
      <c r="Q61" s="107"/>
      <c r="R61" s="107"/>
      <c r="S61" s="107"/>
      <c r="T61" s="107"/>
      <c r="U61" s="107"/>
    </row>
    <row r="62" spans="1:21" ht="140.25">
      <c r="A62" s="182"/>
      <c r="B62" s="216"/>
      <c r="C62" s="9" t="s">
        <v>235</v>
      </c>
      <c r="D62" s="112">
        <v>9.2499999999999995E-3</v>
      </c>
      <c r="E62" s="104" t="s">
        <v>107</v>
      </c>
      <c r="F62" s="113">
        <v>350</v>
      </c>
      <c r="G62" s="9" t="s">
        <v>236</v>
      </c>
      <c r="H62" s="102">
        <v>43101</v>
      </c>
      <c r="I62" s="104" t="s">
        <v>102</v>
      </c>
      <c r="J62" s="53">
        <v>0</v>
      </c>
      <c r="K62" s="53">
        <v>0</v>
      </c>
      <c r="L62" s="53">
        <v>0</v>
      </c>
      <c r="M62" s="113">
        <v>350</v>
      </c>
      <c r="N62" s="42">
        <v>0</v>
      </c>
      <c r="O62" s="114" t="s">
        <v>569</v>
      </c>
      <c r="P62" s="107"/>
      <c r="Q62" s="107"/>
      <c r="R62" s="107"/>
      <c r="S62" s="107"/>
      <c r="T62" s="107"/>
      <c r="U62" s="107"/>
    </row>
    <row r="63" spans="1:21" ht="126">
      <c r="A63" s="182"/>
      <c r="B63" s="216"/>
      <c r="C63" s="9" t="s">
        <v>237</v>
      </c>
      <c r="D63" s="112">
        <v>9.2499999999999995E-3</v>
      </c>
      <c r="E63" s="104" t="s">
        <v>107</v>
      </c>
      <c r="F63" s="113">
        <v>2805</v>
      </c>
      <c r="G63" s="9" t="s">
        <v>237</v>
      </c>
      <c r="H63" s="102">
        <v>43101</v>
      </c>
      <c r="I63" s="104" t="s">
        <v>102</v>
      </c>
      <c r="J63" s="53">
        <v>0</v>
      </c>
      <c r="K63" s="53">
        <v>0</v>
      </c>
      <c r="L63" s="53">
        <v>0</v>
      </c>
      <c r="M63" s="113">
        <v>2805</v>
      </c>
      <c r="N63" s="42">
        <v>1.1023172905525846</v>
      </c>
      <c r="O63" s="114" t="s">
        <v>570</v>
      </c>
      <c r="P63" s="107"/>
      <c r="Q63" s="107"/>
      <c r="R63" s="107"/>
      <c r="S63" s="107"/>
      <c r="T63" s="107"/>
      <c r="U63" s="107"/>
    </row>
    <row r="64" spans="1:21" ht="76.5">
      <c r="A64" s="182"/>
      <c r="B64" s="216"/>
      <c r="C64" s="9" t="s">
        <v>238</v>
      </c>
      <c r="D64" s="112">
        <v>9.2499999999999995E-3</v>
      </c>
      <c r="E64" s="104" t="s">
        <v>107</v>
      </c>
      <c r="F64" s="113">
        <v>78417</v>
      </c>
      <c r="G64" s="9" t="s">
        <v>239</v>
      </c>
      <c r="H64" s="102">
        <v>43101</v>
      </c>
      <c r="I64" s="104" t="s">
        <v>102</v>
      </c>
      <c r="J64" s="53">
        <v>0</v>
      </c>
      <c r="K64" s="53">
        <v>0</v>
      </c>
      <c r="L64" s="53">
        <v>0</v>
      </c>
      <c r="M64" s="113">
        <v>78417</v>
      </c>
      <c r="N64" s="42">
        <v>0.8399454199982147</v>
      </c>
      <c r="O64" s="114" t="s">
        <v>571</v>
      </c>
      <c r="P64" s="107"/>
      <c r="Q64" s="107"/>
      <c r="R64" s="107"/>
      <c r="S64" s="107"/>
      <c r="T64" s="107"/>
      <c r="U64" s="107"/>
    </row>
    <row r="65" spans="1:22" ht="78.75">
      <c r="A65" s="182"/>
      <c r="B65" s="216"/>
      <c r="C65" s="9" t="s">
        <v>240</v>
      </c>
      <c r="D65" s="112">
        <v>9.2499999999999995E-3</v>
      </c>
      <c r="E65" s="104" t="s">
        <v>107</v>
      </c>
      <c r="F65" s="113">
        <v>6422</v>
      </c>
      <c r="G65" s="9" t="s">
        <v>241</v>
      </c>
      <c r="H65" s="102">
        <v>43101</v>
      </c>
      <c r="I65" s="104" t="s">
        <v>102</v>
      </c>
      <c r="J65" s="53">
        <v>0</v>
      </c>
      <c r="K65" s="53">
        <v>0</v>
      </c>
      <c r="L65" s="53">
        <v>0</v>
      </c>
      <c r="M65" s="113">
        <v>6422</v>
      </c>
      <c r="N65" s="42">
        <v>0.10541887262535035</v>
      </c>
      <c r="O65" s="114" t="s">
        <v>572</v>
      </c>
      <c r="P65" s="107"/>
      <c r="Q65" s="107"/>
      <c r="R65" s="107"/>
      <c r="S65" s="107"/>
      <c r="T65" s="107"/>
      <c r="U65" s="107"/>
    </row>
    <row r="66" spans="1:22" ht="110.25">
      <c r="A66" s="182"/>
      <c r="B66" s="216"/>
      <c r="C66" s="9" t="s">
        <v>242</v>
      </c>
      <c r="D66" s="112">
        <v>9.2499999999999995E-3</v>
      </c>
      <c r="E66" s="104" t="s">
        <v>107</v>
      </c>
      <c r="F66" s="113">
        <v>1</v>
      </c>
      <c r="G66" s="9" t="s">
        <v>243</v>
      </c>
      <c r="H66" s="102">
        <v>43101</v>
      </c>
      <c r="I66" s="104" t="s">
        <v>102</v>
      </c>
      <c r="J66" s="53">
        <v>0</v>
      </c>
      <c r="K66" s="53">
        <v>0</v>
      </c>
      <c r="L66" s="53">
        <v>0</v>
      </c>
      <c r="M66" s="113">
        <v>1</v>
      </c>
      <c r="N66" s="42">
        <v>0</v>
      </c>
      <c r="O66" s="114" t="s">
        <v>573</v>
      </c>
      <c r="P66" s="107"/>
      <c r="Q66" s="107"/>
      <c r="R66" s="107"/>
      <c r="S66" s="107"/>
      <c r="T66" s="107"/>
      <c r="U66" s="107"/>
    </row>
    <row r="67" spans="1:22" ht="157.5">
      <c r="A67" s="182"/>
      <c r="B67" s="216"/>
      <c r="C67" s="9" t="s">
        <v>244</v>
      </c>
      <c r="D67" s="112">
        <v>9.2499999999999995E-3</v>
      </c>
      <c r="E67" s="104" t="s">
        <v>107</v>
      </c>
      <c r="F67" s="113">
        <v>2</v>
      </c>
      <c r="G67" s="9" t="s">
        <v>245</v>
      </c>
      <c r="H67" s="102">
        <v>43101</v>
      </c>
      <c r="I67" s="104" t="s">
        <v>102</v>
      </c>
      <c r="J67" s="53">
        <v>0</v>
      </c>
      <c r="K67" s="53">
        <v>0</v>
      </c>
      <c r="L67" s="53">
        <v>0</v>
      </c>
      <c r="M67" s="113">
        <v>2</v>
      </c>
      <c r="N67" s="42">
        <v>0</v>
      </c>
      <c r="O67" s="114"/>
      <c r="P67" s="107"/>
      <c r="Q67" s="107"/>
      <c r="R67" s="107"/>
      <c r="S67" s="107"/>
      <c r="T67" s="107"/>
      <c r="U67" s="107"/>
    </row>
    <row r="68" spans="1:22" ht="102">
      <c r="A68" s="182"/>
      <c r="B68" s="216"/>
      <c r="C68" s="9" t="s">
        <v>246</v>
      </c>
      <c r="D68" s="112">
        <v>9.2499999999999995E-3</v>
      </c>
      <c r="E68" s="104" t="s">
        <v>107</v>
      </c>
      <c r="F68" s="113">
        <v>20</v>
      </c>
      <c r="G68" s="9" t="s">
        <v>246</v>
      </c>
      <c r="H68" s="102">
        <v>43101</v>
      </c>
      <c r="I68" s="104" t="s">
        <v>102</v>
      </c>
      <c r="J68" s="53">
        <v>0</v>
      </c>
      <c r="K68" s="53">
        <v>0</v>
      </c>
      <c r="L68" s="53">
        <v>0</v>
      </c>
      <c r="M68" s="113">
        <v>20</v>
      </c>
      <c r="N68" s="42">
        <v>0</v>
      </c>
      <c r="O68" s="114" t="s">
        <v>574</v>
      </c>
      <c r="P68" s="107"/>
      <c r="Q68" s="107"/>
      <c r="R68" s="107"/>
      <c r="S68" s="107"/>
      <c r="T68" s="107"/>
      <c r="U68" s="107"/>
    </row>
    <row r="69" spans="1:22" ht="283.5">
      <c r="A69" s="182"/>
      <c r="B69" s="216"/>
      <c r="C69" s="9" t="s">
        <v>247</v>
      </c>
      <c r="D69" s="112">
        <v>9.2499999999999995E-3</v>
      </c>
      <c r="E69" s="104" t="s">
        <v>101</v>
      </c>
      <c r="F69" s="112">
        <v>1</v>
      </c>
      <c r="G69" s="9" t="s">
        <v>247</v>
      </c>
      <c r="H69" s="102">
        <v>43101</v>
      </c>
      <c r="I69" s="104" t="s">
        <v>102</v>
      </c>
      <c r="J69" s="53">
        <v>0</v>
      </c>
      <c r="K69" s="53">
        <v>0</v>
      </c>
      <c r="L69" s="53">
        <v>0</v>
      </c>
      <c r="M69" s="116">
        <v>1</v>
      </c>
      <c r="N69" s="42">
        <v>0.9365</v>
      </c>
      <c r="O69" s="114" t="s">
        <v>575</v>
      </c>
      <c r="P69" s="107"/>
      <c r="Q69" s="107"/>
      <c r="R69" s="107"/>
      <c r="S69" s="107"/>
      <c r="T69" s="107"/>
      <c r="U69" s="107"/>
    </row>
    <row r="70" spans="1:22" ht="89.25">
      <c r="A70" s="182"/>
      <c r="B70" s="216"/>
      <c r="C70" s="9" t="s">
        <v>248</v>
      </c>
      <c r="D70" s="112">
        <v>9.2499999999999995E-3</v>
      </c>
      <c r="E70" s="104" t="s">
        <v>107</v>
      </c>
      <c r="F70" s="113">
        <v>12855</v>
      </c>
      <c r="G70" s="9" t="s">
        <v>249</v>
      </c>
      <c r="H70" s="102">
        <v>43101</v>
      </c>
      <c r="I70" s="104" t="s">
        <v>102</v>
      </c>
      <c r="J70" s="53">
        <v>0</v>
      </c>
      <c r="K70" s="53">
        <v>0</v>
      </c>
      <c r="L70" s="53">
        <v>0</v>
      </c>
      <c r="M70" s="113">
        <v>12855</v>
      </c>
      <c r="N70" s="42">
        <v>0.24644107351225203</v>
      </c>
      <c r="O70" s="114" t="s">
        <v>576</v>
      </c>
      <c r="P70" s="107"/>
      <c r="Q70" s="107"/>
      <c r="R70" s="107"/>
      <c r="S70" s="107"/>
      <c r="T70" s="107"/>
      <c r="U70" s="107"/>
    </row>
    <row r="71" spans="1:22" ht="409.5">
      <c r="A71" s="182"/>
      <c r="B71" s="216"/>
      <c r="C71" s="9" t="s">
        <v>250</v>
      </c>
      <c r="D71" s="112">
        <v>9.2499999999999995E-3</v>
      </c>
      <c r="E71" s="104" t="s">
        <v>107</v>
      </c>
      <c r="F71" s="113">
        <v>95</v>
      </c>
      <c r="G71" s="9" t="s">
        <v>251</v>
      </c>
      <c r="H71" s="102">
        <v>43101</v>
      </c>
      <c r="I71" s="104" t="s">
        <v>102</v>
      </c>
      <c r="J71" s="53">
        <v>0</v>
      </c>
      <c r="K71" s="53">
        <v>0</v>
      </c>
      <c r="L71" s="53">
        <v>0</v>
      </c>
      <c r="M71" s="113">
        <v>95</v>
      </c>
      <c r="N71" s="42">
        <v>0.2</v>
      </c>
      <c r="O71" s="114" t="s">
        <v>577</v>
      </c>
      <c r="P71" s="107"/>
      <c r="Q71" s="107"/>
      <c r="R71" s="107"/>
      <c r="S71" s="107"/>
      <c r="T71" s="107"/>
      <c r="U71" s="107"/>
    </row>
    <row r="72" spans="1:22" ht="409.5">
      <c r="A72" s="182"/>
      <c r="B72" s="216"/>
      <c r="C72" s="9" t="s">
        <v>252</v>
      </c>
      <c r="D72" s="112">
        <v>9.2499999999999995E-3</v>
      </c>
      <c r="E72" s="104" t="s">
        <v>107</v>
      </c>
      <c r="F72" s="113">
        <v>100</v>
      </c>
      <c r="G72" s="9" t="s">
        <v>253</v>
      </c>
      <c r="H72" s="102">
        <v>43101</v>
      </c>
      <c r="I72" s="104" t="s">
        <v>102</v>
      </c>
      <c r="J72" s="53">
        <v>0</v>
      </c>
      <c r="K72" s="53">
        <v>0</v>
      </c>
      <c r="L72" s="53">
        <v>0</v>
      </c>
      <c r="M72" s="113">
        <v>100</v>
      </c>
      <c r="N72" s="42">
        <v>0.25</v>
      </c>
      <c r="O72" s="114" t="s">
        <v>578</v>
      </c>
      <c r="P72" s="107"/>
      <c r="Q72" s="107"/>
      <c r="R72" s="107"/>
      <c r="S72" s="107"/>
      <c r="T72" s="107"/>
      <c r="U72" s="107"/>
    </row>
    <row r="73" spans="1:22" ht="189">
      <c r="A73" s="182"/>
      <c r="B73" s="216"/>
      <c r="C73" s="9" t="s">
        <v>254</v>
      </c>
      <c r="D73" s="112">
        <v>9.2499999999999995E-3</v>
      </c>
      <c r="E73" s="104" t="s">
        <v>107</v>
      </c>
      <c r="F73" s="113">
        <v>132384</v>
      </c>
      <c r="G73" s="9" t="s">
        <v>255</v>
      </c>
      <c r="H73" s="102">
        <v>43101</v>
      </c>
      <c r="I73" s="104" t="s">
        <v>102</v>
      </c>
      <c r="J73" s="53">
        <v>0</v>
      </c>
      <c r="K73" s="53">
        <v>0</v>
      </c>
      <c r="L73" s="53">
        <v>0</v>
      </c>
      <c r="M73" s="113">
        <v>132384</v>
      </c>
      <c r="N73" s="42">
        <v>0.33930837563451777</v>
      </c>
      <c r="O73" s="114" t="s">
        <v>579</v>
      </c>
      <c r="P73" s="107"/>
      <c r="Q73" s="107"/>
      <c r="R73" s="107"/>
      <c r="S73" s="107"/>
      <c r="T73" s="107"/>
      <c r="U73" s="107"/>
    </row>
    <row r="74" spans="1:22" ht="127.5">
      <c r="A74" s="182"/>
      <c r="B74" s="216"/>
      <c r="C74" s="9" t="s">
        <v>256</v>
      </c>
      <c r="D74" s="112">
        <v>9.2499999999999995E-3</v>
      </c>
      <c r="E74" s="104" t="s">
        <v>107</v>
      </c>
      <c r="F74" s="113">
        <v>20000</v>
      </c>
      <c r="G74" s="9" t="s">
        <v>257</v>
      </c>
      <c r="H74" s="102">
        <v>43101</v>
      </c>
      <c r="I74" s="104" t="s">
        <v>102</v>
      </c>
      <c r="J74" s="53">
        <v>0</v>
      </c>
      <c r="K74" s="53">
        <v>0</v>
      </c>
      <c r="L74" s="53">
        <v>0</v>
      </c>
      <c r="M74" s="113">
        <v>20000</v>
      </c>
      <c r="N74" s="42">
        <v>7.9000000000000008E-3</v>
      </c>
      <c r="O74" s="114" t="s">
        <v>580</v>
      </c>
      <c r="P74" s="107"/>
      <c r="Q74" s="107"/>
      <c r="R74" s="107"/>
      <c r="S74" s="107"/>
      <c r="T74" s="107"/>
      <c r="U74" s="107"/>
    </row>
    <row r="75" spans="1:22" ht="126">
      <c r="A75" s="182"/>
      <c r="B75" s="216"/>
      <c r="C75" s="9" t="s">
        <v>258</v>
      </c>
      <c r="D75" s="112">
        <v>9.2499999999999995E-3</v>
      </c>
      <c r="E75" s="104" t="s">
        <v>107</v>
      </c>
      <c r="F75" s="113">
        <v>50</v>
      </c>
      <c r="G75" s="9" t="s">
        <v>259</v>
      </c>
      <c r="H75" s="102">
        <v>43101</v>
      </c>
      <c r="I75" s="104" t="s">
        <v>102</v>
      </c>
      <c r="J75" s="53">
        <v>0</v>
      </c>
      <c r="K75" s="53">
        <v>0</v>
      </c>
      <c r="L75" s="53">
        <v>0</v>
      </c>
      <c r="M75" s="113">
        <v>50</v>
      </c>
      <c r="N75" s="42">
        <v>0</v>
      </c>
      <c r="O75" s="114" t="s">
        <v>573</v>
      </c>
      <c r="P75" s="107"/>
      <c r="Q75" s="107"/>
      <c r="R75" s="107"/>
      <c r="S75" s="107"/>
      <c r="T75" s="107"/>
      <c r="U75" s="107"/>
    </row>
    <row r="76" spans="1:22" ht="318.75">
      <c r="A76" s="182"/>
      <c r="B76" s="216"/>
      <c r="C76" s="9" t="s">
        <v>260</v>
      </c>
      <c r="D76" s="112">
        <v>9.2499999999999995E-3</v>
      </c>
      <c r="E76" s="104" t="s">
        <v>107</v>
      </c>
      <c r="F76" s="113">
        <v>8100</v>
      </c>
      <c r="G76" s="9" t="s">
        <v>261</v>
      </c>
      <c r="H76" s="102">
        <v>43101</v>
      </c>
      <c r="I76" s="104" t="s">
        <v>102</v>
      </c>
      <c r="J76" s="53">
        <v>0</v>
      </c>
      <c r="K76" s="53">
        <v>0</v>
      </c>
      <c r="L76" s="53">
        <v>0</v>
      </c>
      <c r="M76" s="113">
        <v>8100</v>
      </c>
      <c r="N76" s="42">
        <v>0.71234567901234569</v>
      </c>
      <c r="O76" s="114" t="s">
        <v>581</v>
      </c>
      <c r="P76" s="107"/>
      <c r="Q76" s="107"/>
      <c r="R76" s="107"/>
      <c r="S76" s="107"/>
      <c r="T76" s="107"/>
      <c r="U76" s="107"/>
    </row>
    <row r="77" spans="1:22">
      <c r="A77" s="76"/>
      <c r="B77" s="76"/>
      <c r="C77" s="76"/>
      <c r="D77" s="77">
        <f>SUM(D23:D76)</f>
        <v>0.49949999999999956</v>
      </c>
      <c r="E77" s="76"/>
      <c r="F77" s="58"/>
      <c r="G77" s="76"/>
      <c r="H77" s="76"/>
      <c r="I77" s="76"/>
      <c r="J77" s="76"/>
      <c r="K77" s="76"/>
      <c r="L77" s="76"/>
      <c r="M77" s="76"/>
      <c r="N77" s="76"/>
      <c r="O77" s="72"/>
      <c r="P77" s="72"/>
      <c r="Q77" s="72"/>
      <c r="R77" s="72"/>
      <c r="S77" s="72"/>
      <c r="T77" s="72"/>
      <c r="U77" s="72"/>
      <c r="V77" s="72"/>
    </row>
    <row r="78" spans="1:22" ht="33.75">
      <c r="A78" s="214" t="s">
        <v>493</v>
      </c>
      <c r="B78" s="214"/>
      <c r="C78" s="214"/>
      <c r="D78" s="214"/>
      <c r="E78" s="214"/>
      <c r="F78" s="214"/>
      <c r="G78" s="214"/>
      <c r="H78" s="214"/>
      <c r="I78" s="214"/>
      <c r="J78" s="214"/>
      <c r="K78" s="214"/>
      <c r="L78" s="214"/>
      <c r="M78" s="214"/>
      <c r="N78" s="214"/>
      <c r="O78" s="214"/>
      <c r="P78" s="214"/>
      <c r="Q78" s="214"/>
      <c r="R78" s="214"/>
      <c r="S78" s="214"/>
      <c r="T78" s="214"/>
      <c r="U78" s="214"/>
      <c r="V78" s="214"/>
    </row>
    <row r="79" spans="1:22" ht="18.75">
      <c r="A79" s="199" t="s">
        <v>99</v>
      </c>
      <c r="B79" s="199" t="s">
        <v>74</v>
      </c>
      <c r="C79" s="199" t="s">
        <v>65</v>
      </c>
      <c r="D79" s="199" t="s">
        <v>66</v>
      </c>
      <c r="E79" s="199" t="s">
        <v>67</v>
      </c>
      <c r="F79" s="218" t="s">
        <v>68</v>
      </c>
      <c r="G79" s="199" t="s">
        <v>69</v>
      </c>
      <c r="H79" s="200" t="s">
        <v>70</v>
      </c>
      <c r="I79" s="200"/>
      <c r="J79" s="200" t="s">
        <v>79</v>
      </c>
      <c r="K79" s="200"/>
      <c r="L79" s="200"/>
      <c r="M79" s="200"/>
      <c r="N79" s="176" t="s">
        <v>490</v>
      </c>
      <c r="O79" s="176"/>
      <c r="P79" s="176"/>
      <c r="Q79" s="176"/>
      <c r="R79" s="176"/>
      <c r="S79" s="176"/>
      <c r="T79" s="176"/>
      <c r="U79" s="176"/>
    </row>
    <row r="80" spans="1:22" ht="15.75">
      <c r="A80" s="199"/>
      <c r="B80" s="199"/>
      <c r="C80" s="199"/>
      <c r="D80" s="199"/>
      <c r="E80" s="199"/>
      <c r="F80" s="218"/>
      <c r="G80" s="199"/>
      <c r="H80" s="221" t="s">
        <v>71</v>
      </c>
      <c r="I80" s="221" t="s">
        <v>176</v>
      </c>
      <c r="J80" s="15" t="s">
        <v>75</v>
      </c>
      <c r="K80" s="15" t="s">
        <v>76</v>
      </c>
      <c r="L80" s="15" t="s">
        <v>77</v>
      </c>
      <c r="M80" s="15" t="s">
        <v>78</v>
      </c>
      <c r="N80" s="177" t="s">
        <v>75</v>
      </c>
      <c r="O80" s="177"/>
      <c r="P80" s="177" t="s">
        <v>76</v>
      </c>
      <c r="Q80" s="177"/>
      <c r="R80" s="177" t="s">
        <v>77</v>
      </c>
      <c r="S80" s="177"/>
      <c r="T80" s="177" t="s">
        <v>78</v>
      </c>
      <c r="U80" s="177"/>
    </row>
    <row r="81" spans="1:22" ht="31.5">
      <c r="A81" s="199"/>
      <c r="B81" s="199"/>
      <c r="C81" s="199"/>
      <c r="D81" s="199"/>
      <c r="E81" s="199"/>
      <c r="F81" s="218"/>
      <c r="G81" s="199"/>
      <c r="H81" s="221"/>
      <c r="I81" s="221"/>
      <c r="J81" s="94" t="s">
        <v>64</v>
      </c>
      <c r="K81" s="54" t="s">
        <v>64</v>
      </c>
      <c r="L81" s="54" t="s">
        <v>64</v>
      </c>
      <c r="M81" s="54" t="s">
        <v>64</v>
      </c>
      <c r="N81" s="67" t="s">
        <v>492</v>
      </c>
      <c r="O81" s="67" t="s">
        <v>491</v>
      </c>
      <c r="P81" s="67" t="s">
        <v>492</v>
      </c>
      <c r="Q81" s="67" t="s">
        <v>491</v>
      </c>
      <c r="R81" s="67" t="s">
        <v>492</v>
      </c>
      <c r="S81" s="67" t="s">
        <v>491</v>
      </c>
      <c r="T81" s="67" t="s">
        <v>492</v>
      </c>
      <c r="U81" s="67" t="s">
        <v>491</v>
      </c>
    </row>
    <row r="82" spans="1:22" ht="33.75">
      <c r="A82" s="214" t="s">
        <v>262</v>
      </c>
      <c r="B82" s="214"/>
      <c r="C82" s="214"/>
      <c r="D82" s="214"/>
      <c r="E82" s="214"/>
      <c r="F82" s="214"/>
      <c r="G82" s="214"/>
      <c r="H82" s="214"/>
      <c r="I82" s="214"/>
      <c r="J82" s="214"/>
      <c r="K82" s="214"/>
      <c r="L82" s="214"/>
      <c r="M82" s="214"/>
      <c r="N82" s="214"/>
      <c r="O82" s="214"/>
      <c r="P82" s="214"/>
      <c r="Q82" s="214"/>
      <c r="R82" s="214"/>
      <c r="S82" s="214"/>
      <c r="T82" s="214"/>
      <c r="U82" s="214"/>
      <c r="V82" s="214"/>
    </row>
    <row r="83" spans="1:22" ht="25.5">
      <c r="A83" s="217" t="s">
        <v>178</v>
      </c>
      <c r="B83" s="195" t="s">
        <v>263</v>
      </c>
      <c r="C83" s="194" t="s">
        <v>264</v>
      </c>
      <c r="D83" s="213">
        <v>2.2700000000000001E-2</v>
      </c>
      <c r="E83" s="213" t="s">
        <v>107</v>
      </c>
      <c r="F83" s="212">
        <v>590</v>
      </c>
      <c r="G83" s="55" t="s">
        <v>265</v>
      </c>
      <c r="H83" s="215">
        <v>43101</v>
      </c>
      <c r="I83" s="215" t="s">
        <v>102</v>
      </c>
      <c r="J83" s="213"/>
      <c r="K83" s="213"/>
      <c r="L83" s="213"/>
      <c r="M83" s="212">
        <v>590</v>
      </c>
      <c r="N83" s="222">
        <f>400/M83</f>
        <v>0.67796610169491522</v>
      </c>
      <c r="O83" s="224" t="s">
        <v>562</v>
      </c>
      <c r="P83" s="213"/>
      <c r="Q83" s="212"/>
      <c r="R83" s="213"/>
      <c r="S83" s="213"/>
      <c r="T83" s="213"/>
      <c r="U83" s="212"/>
    </row>
    <row r="84" spans="1:22" ht="25.5">
      <c r="A84" s="217"/>
      <c r="B84" s="195"/>
      <c r="C84" s="194"/>
      <c r="D84" s="194"/>
      <c r="E84" s="194"/>
      <c r="F84" s="212"/>
      <c r="G84" s="55" t="s">
        <v>266</v>
      </c>
      <c r="H84" s="215"/>
      <c r="I84" s="215" t="s">
        <v>102</v>
      </c>
      <c r="J84" s="194"/>
      <c r="K84" s="194"/>
      <c r="L84" s="194"/>
      <c r="M84" s="212"/>
      <c r="N84" s="223"/>
      <c r="O84" s="225"/>
      <c r="P84" s="194"/>
      <c r="Q84" s="212"/>
      <c r="R84" s="194"/>
      <c r="S84" s="194"/>
      <c r="T84" s="194"/>
      <c r="U84" s="212"/>
    </row>
    <row r="85" spans="1:22" ht="25.5">
      <c r="A85" s="217"/>
      <c r="B85" s="195"/>
      <c r="C85" s="194"/>
      <c r="D85" s="194"/>
      <c r="E85" s="194"/>
      <c r="F85" s="212"/>
      <c r="G85" s="55" t="s">
        <v>267</v>
      </c>
      <c r="H85" s="215"/>
      <c r="I85" s="215" t="s">
        <v>102</v>
      </c>
      <c r="J85" s="194"/>
      <c r="K85" s="194"/>
      <c r="L85" s="194"/>
      <c r="M85" s="212"/>
      <c r="N85" s="223"/>
      <c r="O85" s="225"/>
      <c r="P85" s="194"/>
      <c r="Q85" s="212"/>
      <c r="R85" s="194"/>
      <c r="S85" s="194"/>
      <c r="T85" s="194"/>
      <c r="U85" s="212"/>
    </row>
    <row r="86" spans="1:22">
      <c r="A86" s="217"/>
      <c r="B86" s="195"/>
      <c r="C86" s="194"/>
      <c r="D86" s="194"/>
      <c r="E86" s="194"/>
      <c r="F86" s="212"/>
      <c r="G86" s="55" t="s">
        <v>268</v>
      </c>
      <c r="H86" s="215"/>
      <c r="I86" s="215" t="s">
        <v>102</v>
      </c>
      <c r="J86" s="194"/>
      <c r="K86" s="194"/>
      <c r="L86" s="194"/>
      <c r="M86" s="212"/>
      <c r="N86" s="223"/>
      <c r="O86" s="225"/>
      <c r="P86" s="194"/>
      <c r="Q86" s="212"/>
      <c r="R86" s="194"/>
      <c r="S86" s="194"/>
      <c r="T86" s="194"/>
      <c r="U86" s="212"/>
    </row>
    <row r="87" spans="1:22" ht="127.5">
      <c r="A87" s="217"/>
      <c r="B87" s="55" t="s">
        <v>269</v>
      </c>
      <c r="C87" s="56" t="s">
        <v>270</v>
      </c>
      <c r="D87" s="57">
        <v>2.2700000000000001E-2</v>
      </c>
      <c r="E87" s="56" t="s">
        <v>107</v>
      </c>
      <c r="F87" s="58">
        <v>20000</v>
      </c>
      <c r="G87" s="55" t="s">
        <v>271</v>
      </c>
      <c r="H87" s="22">
        <v>43101</v>
      </c>
      <c r="I87" s="22" t="s">
        <v>102</v>
      </c>
      <c r="J87" s="103"/>
      <c r="K87" s="57"/>
      <c r="L87" s="57"/>
      <c r="M87" s="58">
        <v>20000</v>
      </c>
      <c r="N87" s="117">
        <f>158/M87</f>
        <v>7.9000000000000008E-3</v>
      </c>
      <c r="O87" s="118" t="s">
        <v>580</v>
      </c>
      <c r="P87" s="57"/>
      <c r="Q87" s="58"/>
      <c r="R87" s="57"/>
      <c r="S87" s="57"/>
      <c r="T87" s="57"/>
      <c r="U87" s="58"/>
    </row>
    <row r="88" spans="1:22" ht="140.25">
      <c r="A88" s="217"/>
      <c r="B88" s="55" t="s">
        <v>272</v>
      </c>
      <c r="C88" s="56" t="s">
        <v>273</v>
      </c>
      <c r="D88" s="57">
        <v>2.2700000000000001E-2</v>
      </c>
      <c r="E88" s="56" t="s">
        <v>107</v>
      </c>
      <c r="F88" s="58">
        <v>132384</v>
      </c>
      <c r="G88" s="55" t="s">
        <v>274</v>
      </c>
      <c r="H88" s="22">
        <v>43101</v>
      </c>
      <c r="I88" s="22" t="s">
        <v>102</v>
      </c>
      <c r="J88" s="103"/>
      <c r="K88" s="57"/>
      <c r="L88" s="57"/>
      <c r="M88" s="58">
        <v>132384</v>
      </c>
      <c r="N88" s="117">
        <f>44919/M88</f>
        <v>0.33930837563451777</v>
      </c>
      <c r="O88" s="118" t="s">
        <v>582</v>
      </c>
      <c r="P88" s="57"/>
      <c r="Q88" s="58"/>
      <c r="R88" s="57"/>
      <c r="S88" s="57"/>
      <c r="T88" s="57"/>
      <c r="U88" s="58"/>
    </row>
    <row r="89" spans="1:22">
      <c r="A89" s="217"/>
      <c r="B89" s="195" t="s">
        <v>275</v>
      </c>
      <c r="C89" s="194" t="s">
        <v>276</v>
      </c>
      <c r="D89" s="213">
        <v>2.2700000000000001E-2</v>
      </c>
      <c r="E89" s="194" t="s">
        <v>107</v>
      </c>
      <c r="F89" s="212">
        <v>10</v>
      </c>
      <c r="G89" s="55" t="s">
        <v>277</v>
      </c>
      <c r="H89" s="215">
        <v>43101</v>
      </c>
      <c r="I89" s="215" t="s">
        <v>102</v>
      </c>
      <c r="J89" s="213"/>
      <c r="K89" s="213"/>
      <c r="L89" s="213"/>
      <c r="M89" s="212">
        <v>10</v>
      </c>
      <c r="N89" s="222">
        <v>0</v>
      </c>
      <c r="O89" s="224" t="s">
        <v>583</v>
      </c>
      <c r="P89" s="213"/>
      <c r="Q89" s="212"/>
      <c r="R89" s="213"/>
      <c r="S89" s="213"/>
      <c r="T89" s="213"/>
      <c r="U89" s="212"/>
    </row>
    <row r="90" spans="1:22">
      <c r="A90" s="217"/>
      <c r="B90" s="195"/>
      <c r="C90" s="194"/>
      <c r="D90" s="213"/>
      <c r="E90" s="194"/>
      <c r="F90" s="212"/>
      <c r="G90" s="55" t="s">
        <v>278</v>
      </c>
      <c r="H90" s="215"/>
      <c r="I90" s="215" t="s">
        <v>102</v>
      </c>
      <c r="J90" s="213"/>
      <c r="K90" s="213"/>
      <c r="L90" s="213"/>
      <c r="M90" s="212"/>
      <c r="N90" s="222"/>
      <c r="O90" s="224"/>
      <c r="P90" s="213"/>
      <c r="Q90" s="212"/>
      <c r="R90" s="213"/>
      <c r="S90" s="213"/>
      <c r="T90" s="213"/>
      <c r="U90" s="212"/>
    </row>
    <row r="91" spans="1:22" ht="191.25">
      <c r="A91" s="217"/>
      <c r="B91" s="55" t="s">
        <v>279</v>
      </c>
      <c r="C91" s="55" t="s">
        <v>280</v>
      </c>
      <c r="D91" s="57">
        <v>2.2700000000000001E-2</v>
      </c>
      <c r="E91" s="56" t="s">
        <v>107</v>
      </c>
      <c r="F91" s="58">
        <v>3948</v>
      </c>
      <c r="G91" s="55" t="s">
        <v>280</v>
      </c>
      <c r="H91" s="22">
        <v>43101</v>
      </c>
      <c r="I91" s="22" t="s">
        <v>102</v>
      </c>
      <c r="J91" s="103"/>
      <c r="K91" s="57"/>
      <c r="L91" s="57"/>
      <c r="M91" s="58">
        <v>3948</v>
      </c>
      <c r="N91" s="117">
        <f>26/M91</f>
        <v>6.5856129685916923E-3</v>
      </c>
      <c r="O91" s="118" t="s">
        <v>561</v>
      </c>
      <c r="P91" s="57"/>
      <c r="Q91" s="58"/>
      <c r="R91" s="57"/>
      <c r="S91" s="57"/>
      <c r="T91" s="57"/>
      <c r="U91" s="58"/>
    </row>
    <row r="92" spans="1:22" ht="89.25">
      <c r="A92" s="217"/>
      <c r="B92" s="55" t="s">
        <v>281</v>
      </c>
      <c r="C92" s="56" t="s">
        <v>282</v>
      </c>
      <c r="D92" s="57">
        <v>2.2700000000000001E-2</v>
      </c>
      <c r="E92" s="56" t="s">
        <v>107</v>
      </c>
      <c r="F92" s="58">
        <v>12855</v>
      </c>
      <c r="G92" s="55" t="s">
        <v>283</v>
      </c>
      <c r="H92" s="22">
        <v>43101</v>
      </c>
      <c r="I92" s="22" t="s">
        <v>102</v>
      </c>
      <c r="J92" s="103"/>
      <c r="K92" s="57"/>
      <c r="L92" s="57"/>
      <c r="M92" s="58">
        <v>12855</v>
      </c>
      <c r="N92" s="117">
        <f>3168/M92</f>
        <v>0.24644107351225203</v>
      </c>
      <c r="O92" s="118" t="s">
        <v>576</v>
      </c>
      <c r="P92" s="57"/>
      <c r="Q92" s="58"/>
      <c r="R92" s="57"/>
      <c r="S92" s="57"/>
      <c r="T92" s="57"/>
      <c r="U92" s="58"/>
    </row>
    <row r="93" spans="1:22" ht="229.5">
      <c r="A93" s="217"/>
      <c r="B93" s="55" t="s">
        <v>284</v>
      </c>
      <c r="C93" s="55" t="s">
        <v>280</v>
      </c>
      <c r="D93" s="57">
        <v>2.2700000000000001E-2</v>
      </c>
      <c r="E93" s="56" t="s">
        <v>107</v>
      </c>
      <c r="F93" s="58">
        <v>3944</v>
      </c>
      <c r="G93" s="55" t="s">
        <v>285</v>
      </c>
      <c r="H93" s="22">
        <v>43101</v>
      </c>
      <c r="I93" s="22" t="s">
        <v>102</v>
      </c>
      <c r="J93" s="103"/>
      <c r="K93" s="57"/>
      <c r="L93" s="57"/>
      <c r="M93" s="58">
        <v>3944</v>
      </c>
      <c r="N93" s="117">
        <v>0</v>
      </c>
      <c r="O93" s="118" t="s">
        <v>565</v>
      </c>
      <c r="P93" s="57"/>
      <c r="Q93" s="58"/>
      <c r="R93" s="57"/>
      <c r="S93" s="57"/>
      <c r="T93" s="57"/>
      <c r="U93" s="58"/>
    </row>
    <row r="94" spans="1:22" ht="102">
      <c r="A94" s="217"/>
      <c r="B94" s="55" t="s">
        <v>286</v>
      </c>
      <c r="C94" s="56" t="s">
        <v>282</v>
      </c>
      <c r="D94" s="57">
        <v>2.2700000000000001E-2</v>
      </c>
      <c r="E94" s="56" t="s">
        <v>107</v>
      </c>
      <c r="F94" s="58">
        <v>16574</v>
      </c>
      <c r="G94" s="55" t="s">
        <v>287</v>
      </c>
      <c r="H94" s="22">
        <v>43101</v>
      </c>
      <c r="I94" s="22" t="s">
        <v>102</v>
      </c>
      <c r="J94" s="103"/>
      <c r="K94" s="57"/>
      <c r="L94" s="57"/>
      <c r="M94" s="58">
        <v>16574</v>
      </c>
      <c r="N94" s="117">
        <f>5525/M94</f>
        <v>0.33335344515506216</v>
      </c>
      <c r="O94" s="118" t="s">
        <v>567</v>
      </c>
      <c r="P94" s="57"/>
      <c r="Q94" s="58"/>
      <c r="R94" s="57"/>
      <c r="S94" s="57"/>
      <c r="T94" s="57"/>
      <c r="U94" s="58"/>
    </row>
    <row r="95" spans="1:22">
      <c r="A95" s="217"/>
      <c r="B95" s="195" t="s">
        <v>288</v>
      </c>
      <c r="C95" s="195" t="s">
        <v>280</v>
      </c>
      <c r="D95" s="213">
        <v>2.2700000000000001E-2</v>
      </c>
      <c r="E95" s="194" t="s">
        <v>107</v>
      </c>
      <c r="F95" s="212">
        <v>5</v>
      </c>
      <c r="G95" s="55" t="s">
        <v>285</v>
      </c>
      <c r="H95" s="215">
        <v>43101</v>
      </c>
      <c r="I95" s="215" t="s">
        <v>102</v>
      </c>
      <c r="J95" s="213"/>
      <c r="K95" s="213"/>
      <c r="L95" s="213"/>
      <c r="M95" s="212">
        <v>5</v>
      </c>
      <c r="N95" s="222">
        <v>0</v>
      </c>
      <c r="O95" s="224" t="s">
        <v>566</v>
      </c>
      <c r="P95" s="213"/>
      <c r="Q95" s="212"/>
      <c r="R95" s="213"/>
      <c r="S95" s="213"/>
      <c r="T95" s="213"/>
      <c r="U95" s="212"/>
    </row>
    <row r="96" spans="1:22">
      <c r="A96" s="217"/>
      <c r="B96" s="195"/>
      <c r="C96" s="195"/>
      <c r="D96" s="213"/>
      <c r="E96" s="195"/>
      <c r="F96" s="212"/>
      <c r="G96" s="55" t="s">
        <v>268</v>
      </c>
      <c r="H96" s="215"/>
      <c r="I96" s="215" t="s">
        <v>102</v>
      </c>
      <c r="J96" s="213"/>
      <c r="K96" s="213"/>
      <c r="L96" s="213"/>
      <c r="M96" s="212"/>
      <c r="N96" s="222"/>
      <c r="O96" s="224"/>
      <c r="P96" s="213"/>
      <c r="Q96" s="212"/>
      <c r="R96" s="213"/>
      <c r="S96" s="213"/>
      <c r="T96" s="213"/>
      <c r="U96" s="212"/>
    </row>
    <row r="97" spans="1:21" ht="63.75">
      <c r="A97" s="217"/>
      <c r="B97" s="55" t="s">
        <v>289</v>
      </c>
      <c r="C97" s="56" t="s">
        <v>290</v>
      </c>
      <c r="D97" s="57">
        <v>2.2700000000000001E-2</v>
      </c>
      <c r="E97" s="56" t="s">
        <v>107</v>
      </c>
      <c r="F97" s="58">
        <v>13161</v>
      </c>
      <c r="G97" s="55" t="s">
        <v>291</v>
      </c>
      <c r="H97" s="22">
        <v>43101</v>
      </c>
      <c r="I97" s="22" t="s">
        <v>102</v>
      </c>
      <c r="J97" s="103"/>
      <c r="K97" s="57"/>
      <c r="L97" s="57"/>
      <c r="M97" s="58">
        <v>13161</v>
      </c>
      <c r="N97" s="119">
        <f>801/M97</f>
        <v>6.0861636653749718E-2</v>
      </c>
      <c r="O97" s="118" t="s">
        <v>584</v>
      </c>
      <c r="P97" s="57"/>
      <c r="Q97" s="58"/>
      <c r="R97" s="57"/>
      <c r="S97" s="57"/>
      <c r="T97" s="57"/>
      <c r="U97" s="58"/>
    </row>
    <row r="98" spans="1:21">
      <c r="A98" s="217"/>
      <c r="B98" s="195" t="s">
        <v>292</v>
      </c>
      <c r="C98" s="194" t="s">
        <v>270</v>
      </c>
      <c r="D98" s="213">
        <v>2.2700000000000001E-2</v>
      </c>
      <c r="E98" s="194" t="s">
        <v>107</v>
      </c>
      <c r="F98" s="212">
        <v>783</v>
      </c>
      <c r="G98" s="55" t="s">
        <v>271</v>
      </c>
      <c r="H98" s="215">
        <v>43101</v>
      </c>
      <c r="I98" s="215" t="s">
        <v>102</v>
      </c>
      <c r="J98" s="213"/>
      <c r="K98" s="213"/>
      <c r="L98" s="213"/>
      <c r="M98" s="212">
        <v>783</v>
      </c>
      <c r="N98" s="222">
        <v>0</v>
      </c>
      <c r="O98" s="224" t="s">
        <v>585</v>
      </c>
      <c r="P98" s="213"/>
      <c r="Q98" s="212"/>
      <c r="R98" s="213"/>
      <c r="S98" s="213"/>
      <c r="T98" s="213"/>
      <c r="U98" s="212"/>
    </row>
    <row r="99" spans="1:21" ht="25.5">
      <c r="A99" s="217"/>
      <c r="B99" s="195"/>
      <c r="C99" s="194"/>
      <c r="D99" s="213"/>
      <c r="E99" s="194"/>
      <c r="F99" s="212"/>
      <c r="G99" s="55" t="s">
        <v>293</v>
      </c>
      <c r="H99" s="215"/>
      <c r="I99" s="215" t="s">
        <v>102</v>
      </c>
      <c r="J99" s="213"/>
      <c r="K99" s="213"/>
      <c r="L99" s="213"/>
      <c r="M99" s="212"/>
      <c r="N99" s="222"/>
      <c r="O99" s="224"/>
      <c r="P99" s="213"/>
      <c r="Q99" s="212"/>
      <c r="R99" s="213"/>
      <c r="S99" s="213"/>
      <c r="T99" s="213"/>
      <c r="U99" s="212"/>
    </row>
    <row r="100" spans="1:21">
      <c r="A100" s="217"/>
      <c r="B100" s="195"/>
      <c r="C100" s="194"/>
      <c r="D100" s="213"/>
      <c r="E100" s="194"/>
      <c r="F100" s="212"/>
      <c r="G100" s="55" t="s">
        <v>294</v>
      </c>
      <c r="H100" s="215"/>
      <c r="I100" s="215" t="s">
        <v>102</v>
      </c>
      <c r="J100" s="213"/>
      <c r="K100" s="213"/>
      <c r="L100" s="213"/>
      <c r="M100" s="212"/>
      <c r="N100" s="222"/>
      <c r="O100" s="224"/>
      <c r="P100" s="213"/>
      <c r="Q100" s="212"/>
      <c r="R100" s="213"/>
      <c r="S100" s="213"/>
      <c r="T100" s="213"/>
      <c r="U100" s="212"/>
    </row>
    <row r="101" spans="1:21" ht="76.5">
      <c r="A101" s="217"/>
      <c r="B101" s="55" t="s">
        <v>295</v>
      </c>
      <c r="C101" s="56" t="s">
        <v>296</v>
      </c>
      <c r="D101" s="57">
        <v>2.2700000000000001E-2</v>
      </c>
      <c r="E101" s="56" t="s">
        <v>107</v>
      </c>
      <c r="F101" s="58">
        <v>3351</v>
      </c>
      <c r="G101" s="55" t="s">
        <v>297</v>
      </c>
      <c r="H101" s="22">
        <v>43101</v>
      </c>
      <c r="I101" s="22" t="s">
        <v>102</v>
      </c>
      <c r="J101" s="103"/>
      <c r="K101" s="57"/>
      <c r="L101" s="57"/>
      <c r="M101" s="58">
        <v>3351</v>
      </c>
      <c r="N101" s="117">
        <f>291/M101</f>
        <v>8.6839749328558632E-2</v>
      </c>
      <c r="O101" s="118" t="s">
        <v>586</v>
      </c>
      <c r="P101" s="57"/>
      <c r="Q101" s="58"/>
      <c r="R101" s="57"/>
      <c r="S101" s="57"/>
      <c r="T101" s="57"/>
      <c r="U101" s="58"/>
    </row>
    <row r="102" spans="1:21">
      <c r="A102" s="217"/>
      <c r="B102" s="195" t="s">
        <v>298</v>
      </c>
      <c r="C102" s="195" t="s">
        <v>299</v>
      </c>
      <c r="D102" s="213">
        <v>2.2700000000000001E-2</v>
      </c>
      <c r="E102" s="194" t="s">
        <v>107</v>
      </c>
      <c r="F102" s="212">
        <v>20</v>
      </c>
      <c r="G102" s="55" t="s">
        <v>299</v>
      </c>
      <c r="H102" s="215">
        <v>43101</v>
      </c>
      <c r="I102" s="215" t="s">
        <v>102</v>
      </c>
      <c r="J102" s="213"/>
      <c r="K102" s="213"/>
      <c r="L102" s="213"/>
      <c r="M102" s="212">
        <v>20</v>
      </c>
      <c r="N102" s="222">
        <v>0</v>
      </c>
      <c r="O102" s="224" t="s">
        <v>574</v>
      </c>
      <c r="P102" s="213"/>
      <c r="Q102" s="212"/>
      <c r="R102" s="213"/>
      <c r="S102" s="213"/>
      <c r="T102" s="213"/>
      <c r="U102" s="212"/>
    </row>
    <row r="103" spans="1:21">
      <c r="A103" s="217"/>
      <c r="B103" s="195"/>
      <c r="C103" s="195"/>
      <c r="D103" s="213"/>
      <c r="E103" s="195"/>
      <c r="F103" s="212"/>
      <c r="G103" s="55" t="s">
        <v>300</v>
      </c>
      <c r="H103" s="215"/>
      <c r="I103" s="215" t="s">
        <v>102</v>
      </c>
      <c r="J103" s="213"/>
      <c r="K103" s="213"/>
      <c r="L103" s="213"/>
      <c r="M103" s="212"/>
      <c r="N103" s="222"/>
      <c r="O103" s="224"/>
      <c r="P103" s="213"/>
      <c r="Q103" s="212"/>
      <c r="R103" s="213"/>
      <c r="S103" s="213"/>
      <c r="T103" s="213"/>
      <c r="U103" s="212"/>
    </row>
    <row r="104" spans="1:21" ht="63.75">
      <c r="A104" s="217"/>
      <c r="B104" s="55" t="s">
        <v>301</v>
      </c>
      <c r="C104" s="56" t="s">
        <v>302</v>
      </c>
      <c r="D104" s="57">
        <v>2.2700000000000001E-2</v>
      </c>
      <c r="E104" s="56" t="s">
        <v>107</v>
      </c>
      <c r="F104" s="58">
        <v>1</v>
      </c>
      <c r="G104" s="55" t="s">
        <v>303</v>
      </c>
      <c r="H104" s="22">
        <v>43101</v>
      </c>
      <c r="I104" s="22" t="s">
        <v>102</v>
      </c>
      <c r="J104" s="103"/>
      <c r="K104" s="57"/>
      <c r="L104" s="57"/>
      <c r="M104" s="58">
        <v>1</v>
      </c>
      <c r="N104" s="117">
        <v>0</v>
      </c>
      <c r="O104" s="118" t="s">
        <v>560</v>
      </c>
      <c r="P104" s="57"/>
      <c r="Q104" s="58"/>
      <c r="R104" s="57"/>
      <c r="S104" s="57"/>
      <c r="T104" s="57"/>
      <c r="U104" s="58"/>
    </row>
    <row r="105" spans="1:21" ht="25.5">
      <c r="A105" s="217"/>
      <c r="B105" s="195" t="s">
        <v>260</v>
      </c>
      <c r="C105" s="194" t="s">
        <v>304</v>
      </c>
      <c r="D105" s="213">
        <v>2.2700000000000001E-2</v>
      </c>
      <c r="E105" s="194" t="s">
        <v>107</v>
      </c>
      <c r="F105" s="212">
        <v>8100</v>
      </c>
      <c r="G105" s="55" t="s">
        <v>305</v>
      </c>
      <c r="H105" s="215">
        <v>43101</v>
      </c>
      <c r="I105" s="215" t="s">
        <v>102</v>
      </c>
      <c r="J105" s="213"/>
      <c r="K105" s="213"/>
      <c r="L105" s="213"/>
      <c r="M105" s="212">
        <v>8100</v>
      </c>
      <c r="N105" s="222">
        <f>5770/M105</f>
        <v>0.71234567901234569</v>
      </c>
      <c r="O105" s="224" t="s">
        <v>581</v>
      </c>
      <c r="P105" s="213"/>
      <c r="Q105" s="212"/>
      <c r="R105" s="213"/>
      <c r="S105" s="213"/>
      <c r="T105" s="213"/>
      <c r="U105" s="212"/>
    </row>
    <row r="106" spans="1:21" ht="25.5">
      <c r="A106" s="217"/>
      <c r="B106" s="195"/>
      <c r="C106" s="194"/>
      <c r="D106" s="213"/>
      <c r="E106" s="194"/>
      <c r="F106" s="212"/>
      <c r="G106" s="55" t="s">
        <v>306</v>
      </c>
      <c r="H106" s="215"/>
      <c r="I106" s="215" t="s">
        <v>102</v>
      </c>
      <c r="J106" s="213"/>
      <c r="K106" s="213"/>
      <c r="L106" s="213"/>
      <c r="M106" s="212"/>
      <c r="N106" s="222"/>
      <c r="O106" s="224"/>
      <c r="P106" s="213"/>
      <c r="Q106" s="212"/>
      <c r="R106" s="213"/>
      <c r="S106" s="213"/>
      <c r="T106" s="213"/>
      <c r="U106" s="212"/>
    </row>
    <row r="107" spans="1:21">
      <c r="A107" s="217"/>
      <c r="B107" s="195"/>
      <c r="C107" s="194"/>
      <c r="D107" s="213"/>
      <c r="E107" s="194"/>
      <c r="F107" s="212"/>
      <c r="G107" s="55" t="s">
        <v>307</v>
      </c>
      <c r="H107" s="215"/>
      <c r="I107" s="215" t="s">
        <v>102</v>
      </c>
      <c r="J107" s="213"/>
      <c r="K107" s="213"/>
      <c r="L107" s="213"/>
      <c r="M107" s="212"/>
      <c r="N107" s="222"/>
      <c r="O107" s="224"/>
      <c r="P107" s="213"/>
      <c r="Q107" s="212"/>
      <c r="R107" s="213"/>
      <c r="S107" s="213"/>
      <c r="T107" s="213"/>
      <c r="U107" s="212"/>
    </row>
    <row r="108" spans="1:21" ht="25.5">
      <c r="A108" s="217"/>
      <c r="B108" s="195"/>
      <c r="C108" s="194"/>
      <c r="D108" s="213"/>
      <c r="E108" s="194"/>
      <c r="F108" s="212"/>
      <c r="G108" s="55" t="s">
        <v>308</v>
      </c>
      <c r="H108" s="215"/>
      <c r="I108" s="215" t="s">
        <v>102</v>
      </c>
      <c r="J108" s="213"/>
      <c r="K108" s="213"/>
      <c r="L108" s="213"/>
      <c r="M108" s="212"/>
      <c r="N108" s="222"/>
      <c r="O108" s="224"/>
      <c r="P108" s="213"/>
      <c r="Q108" s="212"/>
      <c r="R108" s="213"/>
      <c r="S108" s="213"/>
      <c r="T108" s="213"/>
      <c r="U108" s="212"/>
    </row>
    <row r="109" spans="1:21" ht="178.5">
      <c r="A109" s="217"/>
      <c r="B109" s="55" t="s">
        <v>309</v>
      </c>
      <c r="C109" s="56" t="s">
        <v>310</v>
      </c>
      <c r="D109" s="57">
        <v>2.2700000000000001E-2</v>
      </c>
      <c r="E109" s="56" t="s">
        <v>107</v>
      </c>
      <c r="F109" s="58">
        <v>500</v>
      </c>
      <c r="G109" s="55" t="s">
        <v>311</v>
      </c>
      <c r="H109" s="22">
        <v>43101</v>
      </c>
      <c r="I109" s="22" t="s">
        <v>102</v>
      </c>
      <c r="J109" s="103"/>
      <c r="K109" s="57"/>
      <c r="L109" s="57"/>
      <c r="M109" s="58">
        <v>500</v>
      </c>
      <c r="N109" s="117">
        <v>0</v>
      </c>
      <c r="O109" s="118" t="s">
        <v>587</v>
      </c>
      <c r="P109" s="57"/>
      <c r="Q109" s="58"/>
      <c r="R109" s="57"/>
      <c r="S109" s="57"/>
      <c r="T109" s="57"/>
      <c r="U109" s="58"/>
    </row>
    <row r="110" spans="1:21" ht="63.75">
      <c r="A110" s="217"/>
      <c r="B110" s="55" t="s">
        <v>312</v>
      </c>
      <c r="C110" s="56" t="s">
        <v>313</v>
      </c>
      <c r="D110" s="57">
        <v>2.2700000000000001E-2</v>
      </c>
      <c r="E110" s="56" t="s">
        <v>107</v>
      </c>
      <c r="F110" s="58">
        <v>6422</v>
      </c>
      <c r="G110" s="55" t="s">
        <v>314</v>
      </c>
      <c r="H110" s="22">
        <v>43101</v>
      </c>
      <c r="I110" s="22" t="s">
        <v>102</v>
      </c>
      <c r="J110" s="103"/>
      <c r="K110" s="57"/>
      <c r="L110" s="57"/>
      <c r="M110" s="58">
        <v>6422</v>
      </c>
      <c r="N110" s="117">
        <f>677/M110</f>
        <v>0.10541887262535035</v>
      </c>
      <c r="O110" s="118" t="s">
        <v>572</v>
      </c>
      <c r="P110" s="57"/>
      <c r="Q110" s="58"/>
      <c r="R110" s="57"/>
      <c r="S110" s="57"/>
      <c r="T110" s="57"/>
      <c r="U110" s="58"/>
    </row>
    <row r="111" spans="1:21" ht="140.25">
      <c r="A111" s="217"/>
      <c r="B111" s="55" t="s">
        <v>315</v>
      </c>
      <c r="C111" s="56" t="s">
        <v>316</v>
      </c>
      <c r="D111" s="57">
        <v>2.2700000000000001E-2</v>
      </c>
      <c r="E111" s="56" t="s">
        <v>107</v>
      </c>
      <c r="F111" s="58">
        <v>350</v>
      </c>
      <c r="G111" s="55" t="s">
        <v>317</v>
      </c>
      <c r="H111" s="22">
        <v>43101</v>
      </c>
      <c r="I111" s="22" t="s">
        <v>102</v>
      </c>
      <c r="J111" s="103"/>
      <c r="K111" s="57"/>
      <c r="L111" s="57"/>
      <c r="M111" s="58">
        <v>350</v>
      </c>
      <c r="N111" s="117">
        <v>0</v>
      </c>
      <c r="O111" s="118" t="s">
        <v>569</v>
      </c>
      <c r="P111" s="57"/>
      <c r="Q111" s="58"/>
      <c r="R111" s="57"/>
      <c r="S111" s="57"/>
      <c r="T111" s="57"/>
      <c r="U111" s="58"/>
    </row>
    <row r="112" spans="1:21" ht="76.5">
      <c r="A112" s="217"/>
      <c r="B112" s="55" t="s">
        <v>318</v>
      </c>
      <c r="C112" s="56" t="s">
        <v>319</v>
      </c>
      <c r="D112" s="57">
        <v>2.2700000000000001E-2</v>
      </c>
      <c r="E112" s="56" t="s">
        <v>107</v>
      </c>
      <c r="F112" s="58">
        <v>20000</v>
      </c>
      <c r="G112" s="55" t="s">
        <v>320</v>
      </c>
      <c r="H112" s="22">
        <v>43101</v>
      </c>
      <c r="I112" s="22" t="s">
        <v>102</v>
      </c>
      <c r="J112" s="103"/>
      <c r="K112" s="57"/>
      <c r="L112" s="57"/>
      <c r="M112" s="58">
        <v>20000</v>
      </c>
      <c r="N112" s="117">
        <f>2337/M112</f>
        <v>0.11685</v>
      </c>
      <c r="O112" s="118" t="s">
        <v>563</v>
      </c>
      <c r="P112" s="57"/>
      <c r="Q112" s="58"/>
      <c r="R112" s="57"/>
      <c r="S112" s="57"/>
      <c r="T112" s="57"/>
      <c r="U112" s="58"/>
    </row>
    <row r="113" spans="1:22" ht="76.5">
      <c r="A113" s="217"/>
      <c r="B113" s="55" t="s">
        <v>321</v>
      </c>
      <c r="C113" s="56" t="s">
        <v>322</v>
      </c>
      <c r="D113" s="57">
        <v>2.2700000000000001E-2</v>
      </c>
      <c r="E113" s="56" t="s">
        <v>107</v>
      </c>
      <c r="F113" s="58">
        <v>78417</v>
      </c>
      <c r="G113" s="55" t="s">
        <v>323</v>
      </c>
      <c r="H113" s="22">
        <v>43101</v>
      </c>
      <c r="I113" s="22" t="s">
        <v>102</v>
      </c>
      <c r="J113" s="103"/>
      <c r="K113" s="57"/>
      <c r="L113" s="57"/>
      <c r="M113" s="58">
        <v>78417</v>
      </c>
      <c r="N113" s="117">
        <f>65866/M113</f>
        <v>0.8399454199982147</v>
      </c>
      <c r="O113" s="118" t="s">
        <v>571</v>
      </c>
      <c r="P113" s="57"/>
      <c r="Q113" s="58"/>
      <c r="R113" s="57"/>
      <c r="S113" s="57"/>
      <c r="T113" s="57"/>
      <c r="U113" s="58"/>
    </row>
    <row r="114" spans="1:22" ht="89.25">
      <c r="A114" s="217"/>
      <c r="B114" s="55" t="s">
        <v>324</v>
      </c>
      <c r="C114" s="56" t="s">
        <v>325</v>
      </c>
      <c r="D114" s="57">
        <v>2.2700000000000001E-2</v>
      </c>
      <c r="E114" s="56" t="s">
        <v>101</v>
      </c>
      <c r="F114" s="42">
        <v>1</v>
      </c>
      <c r="G114" s="55" t="s">
        <v>326</v>
      </c>
      <c r="H114" s="22">
        <v>43101</v>
      </c>
      <c r="I114" s="22" t="s">
        <v>102</v>
      </c>
      <c r="J114" s="103"/>
      <c r="K114" s="57"/>
      <c r="L114" s="57"/>
      <c r="M114" s="42">
        <v>1</v>
      </c>
      <c r="N114" s="117">
        <f>252234578340/269344538602</f>
        <v>0.93647556267222953</v>
      </c>
      <c r="O114" s="118" t="s">
        <v>588</v>
      </c>
      <c r="P114" s="57"/>
      <c r="Q114" s="42"/>
      <c r="R114" s="57"/>
      <c r="S114" s="57"/>
      <c r="T114" s="57"/>
      <c r="U114" s="42"/>
    </row>
    <row r="115" spans="1:22" ht="63.75">
      <c r="A115" s="217"/>
      <c r="B115" s="55" t="s">
        <v>327</v>
      </c>
      <c r="C115" s="56" t="s">
        <v>322</v>
      </c>
      <c r="D115" s="57">
        <v>2.2700000000000001E-2</v>
      </c>
      <c r="E115" s="56" t="s">
        <v>107</v>
      </c>
      <c r="F115" s="58">
        <v>2085</v>
      </c>
      <c r="G115" s="55" t="s">
        <v>323</v>
      </c>
      <c r="H115" s="22">
        <v>43101</v>
      </c>
      <c r="I115" s="22" t="s">
        <v>102</v>
      </c>
      <c r="J115" s="103"/>
      <c r="K115" s="57"/>
      <c r="L115" s="57"/>
      <c r="M115" s="58">
        <v>2085</v>
      </c>
      <c r="N115" s="117">
        <f>3092/M115</f>
        <v>1.4829736211031175</v>
      </c>
      <c r="O115" s="118" t="s">
        <v>570</v>
      </c>
      <c r="P115" s="57"/>
      <c r="Q115" s="58"/>
      <c r="R115" s="57"/>
      <c r="S115" s="57"/>
      <c r="T115" s="57"/>
      <c r="U115" s="58"/>
    </row>
    <row r="116" spans="1:22" ht="15.75">
      <c r="A116" s="79"/>
      <c r="B116" s="55"/>
      <c r="C116" s="56"/>
      <c r="D116" s="77">
        <f>SUM(D83:D115)</f>
        <v>0.49940000000000001</v>
      </c>
      <c r="E116" s="56"/>
      <c r="F116" s="58"/>
      <c r="G116" s="55"/>
      <c r="H116" s="135"/>
      <c r="I116" s="22"/>
      <c r="J116" s="22"/>
      <c r="K116" s="103"/>
      <c r="L116" s="57"/>
      <c r="M116" s="57"/>
      <c r="N116" s="58"/>
      <c r="O116" s="72"/>
      <c r="P116" s="72"/>
      <c r="Q116" s="72"/>
      <c r="R116" s="72"/>
      <c r="S116" s="72"/>
      <c r="T116" s="72"/>
      <c r="U116" s="72"/>
      <c r="V116" s="72"/>
    </row>
    <row r="117" spans="1:22" ht="33.75">
      <c r="A117" s="214" t="s">
        <v>493</v>
      </c>
      <c r="B117" s="214"/>
      <c r="C117" s="214"/>
      <c r="D117" s="214"/>
      <c r="E117" s="214"/>
      <c r="F117" s="214"/>
      <c r="G117" s="214"/>
      <c r="H117" s="214"/>
      <c r="I117" s="214"/>
      <c r="J117" s="214"/>
      <c r="K117" s="214"/>
      <c r="L117" s="214"/>
      <c r="M117" s="214"/>
      <c r="N117" s="214"/>
      <c r="O117" s="214"/>
      <c r="P117" s="214"/>
      <c r="Q117" s="214"/>
      <c r="R117" s="214"/>
      <c r="S117" s="214"/>
      <c r="T117" s="214"/>
      <c r="U117" s="214"/>
      <c r="V117" s="214"/>
    </row>
    <row r="118" spans="1:22" ht="18.75">
      <c r="A118" s="199" t="s">
        <v>99</v>
      </c>
      <c r="B118" s="199" t="s">
        <v>74</v>
      </c>
      <c r="C118" s="199" t="s">
        <v>65</v>
      </c>
      <c r="D118" s="199" t="s">
        <v>66</v>
      </c>
      <c r="E118" s="199" t="s">
        <v>67</v>
      </c>
      <c r="F118" s="218" t="s">
        <v>68</v>
      </c>
      <c r="G118" s="199" t="s">
        <v>69</v>
      </c>
      <c r="H118" s="200" t="s">
        <v>70</v>
      </c>
      <c r="I118" s="200"/>
      <c r="J118" s="200" t="s">
        <v>79</v>
      </c>
      <c r="K118" s="200"/>
      <c r="L118" s="200"/>
      <c r="M118" s="200"/>
      <c r="N118" s="176" t="s">
        <v>490</v>
      </c>
      <c r="O118" s="176"/>
      <c r="P118" s="176"/>
      <c r="Q118" s="176"/>
      <c r="R118" s="176"/>
      <c r="S118" s="176"/>
      <c r="T118" s="176"/>
      <c r="U118" s="176"/>
    </row>
    <row r="119" spans="1:22" ht="15.75">
      <c r="A119" s="199"/>
      <c r="B119" s="199"/>
      <c r="C119" s="199"/>
      <c r="D119" s="199"/>
      <c r="E119" s="199"/>
      <c r="F119" s="218"/>
      <c r="G119" s="199"/>
      <c r="H119" s="221" t="s">
        <v>71</v>
      </c>
      <c r="I119" s="221" t="s">
        <v>176</v>
      </c>
      <c r="J119" s="15" t="s">
        <v>75</v>
      </c>
      <c r="K119" s="15" t="s">
        <v>76</v>
      </c>
      <c r="L119" s="15" t="s">
        <v>77</v>
      </c>
      <c r="M119" s="15" t="s">
        <v>78</v>
      </c>
      <c r="N119" s="177" t="s">
        <v>75</v>
      </c>
      <c r="O119" s="177"/>
      <c r="P119" s="177" t="s">
        <v>76</v>
      </c>
      <c r="Q119" s="177"/>
      <c r="R119" s="177" t="s">
        <v>77</v>
      </c>
      <c r="S119" s="177"/>
      <c r="T119" s="177" t="s">
        <v>78</v>
      </c>
      <c r="U119" s="177"/>
    </row>
    <row r="120" spans="1:22" ht="31.5">
      <c r="A120" s="199"/>
      <c r="B120" s="199"/>
      <c r="C120" s="199"/>
      <c r="D120" s="199"/>
      <c r="E120" s="199"/>
      <c r="F120" s="218"/>
      <c r="G120" s="199"/>
      <c r="H120" s="221"/>
      <c r="I120" s="221"/>
      <c r="J120" s="94" t="s">
        <v>64</v>
      </c>
      <c r="K120" s="54" t="s">
        <v>64</v>
      </c>
      <c r="L120" s="54" t="s">
        <v>64</v>
      </c>
      <c r="M120" s="54" t="s">
        <v>64</v>
      </c>
      <c r="N120" s="67" t="s">
        <v>492</v>
      </c>
      <c r="O120" s="67" t="s">
        <v>491</v>
      </c>
      <c r="P120" s="67" t="s">
        <v>492</v>
      </c>
      <c r="Q120" s="67" t="s">
        <v>491</v>
      </c>
      <c r="R120" s="67" t="s">
        <v>492</v>
      </c>
      <c r="S120" s="67" t="s">
        <v>491</v>
      </c>
      <c r="T120" s="67" t="s">
        <v>492</v>
      </c>
      <c r="U120" s="67" t="s">
        <v>491</v>
      </c>
    </row>
    <row r="121" spans="1:22" s="73" customFormat="1" ht="33.75">
      <c r="A121" s="214" t="s">
        <v>328</v>
      </c>
      <c r="B121" s="214"/>
      <c r="C121" s="214"/>
      <c r="D121" s="214"/>
      <c r="E121" s="214"/>
      <c r="F121" s="214"/>
      <c r="G121" s="214"/>
      <c r="H121" s="214"/>
      <c r="I121" s="214"/>
      <c r="J121" s="214"/>
      <c r="K121" s="214"/>
      <c r="L121" s="214"/>
      <c r="M121" s="214"/>
      <c r="N121" s="214"/>
      <c r="O121" s="214"/>
      <c r="P121" s="214"/>
      <c r="Q121" s="214"/>
      <c r="R121" s="214"/>
      <c r="S121" s="214"/>
      <c r="T121" s="214"/>
      <c r="U121" s="214"/>
      <c r="V121" s="214"/>
    </row>
    <row r="122" spans="1:22" ht="267.75">
      <c r="A122" s="198" t="s">
        <v>178</v>
      </c>
      <c r="B122" s="43" t="s">
        <v>329</v>
      </c>
      <c r="C122" s="16" t="s">
        <v>330</v>
      </c>
      <c r="D122" s="24">
        <v>7.1400000000000005E-2</v>
      </c>
      <c r="E122" s="16" t="s">
        <v>101</v>
      </c>
      <c r="F122" s="24">
        <v>1</v>
      </c>
      <c r="G122" s="16" t="s">
        <v>331</v>
      </c>
      <c r="H122" s="22">
        <v>43101</v>
      </c>
      <c r="I122" s="22">
        <v>43159</v>
      </c>
      <c r="J122" s="24">
        <v>0.2</v>
      </c>
      <c r="K122" s="24">
        <v>0.4</v>
      </c>
      <c r="L122" s="24">
        <v>0.7</v>
      </c>
      <c r="M122" s="24">
        <v>1</v>
      </c>
      <c r="N122" s="105">
        <f>+J122</f>
        <v>0.2</v>
      </c>
      <c r="O122" s="104" t="s">
        <v>589</v>
      </c>
      <c r="P122" s="24"/>
      <c r="Q122" s="24"/>
      <c r="R122" s="24"/>
      <c r="S122" s="24"/>
      <c r="T122" s="24"/>
      <c r="U122" s="24"/>
    </row>
    <row r="123" spans="1:22" ht="409.5">
      <c r="A123" s="198"/>
      <c r="B123" s="43" t="s">
        <v>332</v>
      </c>
      <c r="C123" s="16" t="s">
        <v>333</v>
      </c>
      <c r="D123" s="24">
        <v>7.1400000000000005E-2</v>
      </c>
      <c r="E123" s="16" t="s">
        <v>101</v>
      </c>
      <c r="F123" s="24">
        <v>1</v>
      </c>
      <c r="G123" s="16" t="s">
        <v>334</v>
      </c>
      <c r="H123" s="22">
        <v>43101</v>
      </c>
      <c r="I123" s="22">
        <v>43465</v>
      </c>
      <c r="J123" s="24">
        <v>0.15</v>
      </c>
      <c r="K123" s="24">
        <v>0.5</v>
      </c>
      <c r="L123" s="24">
        <v>0.65</v>
      </c>
      <c r="M123" s="24">
        <v>1</v>
      </c>
      <c r="N123" s="110">
        <v>0.2</v>
      </c>
      <c r="O123" s="104" t="s">
        <v>590</v>
      </c>
      <c r="P123" s="24"/>
      <c r="Q123" s="24"/>
      <c r="R123" s="24"/>
      <c r="S123" s="24"/>
      <c r="T123" s="24"/>
      <c r="U123" s="24"/>
    </row>
    <row r="124" spans="1:22" ht="409.5">
      <c r="A124" s="198"/>
      <c r="B124" s="43" t="s">
        <v>335</v>
      </c>
      <c r="C124" s="16" t="s">
        <v>336</v>
      </c>
      <c r="D124" s="24">
        <v>7.1400000000000005E-2</v>
      </c>
      <c r="E124" s="16" t="s">
        <v>101</v>
      </c>
      <c r="F124" s="24">
        <v>1</v>
      </c>
      <c r="G124" s="16" t="s">
        <v>337</v>
      </c>
      <c r="H124" s="22">
        <v>43101</v>
      </c>
      <c r="I124" s="22">
        <v>43465</v>
      </c>
      <c r="J124" s="24">
        <v>0.25</v>
      </c>
      <c r="K124" s="24">
        <v>0.5</v>
      </c>
      <c r="L124" s="24">
        <v>0.75</v>
      </c>
      <c r="M124" s="24">
        <v>1</v>
      </c>
      <c r="N124" s="120">
        <v>0.25</v>
      </c>
      <c r="O124" s="104" t="s">
        <v>591</v>
      </c>
      <c r="P124" s="24"/>
      <c r="Q124" s="24"/>
      <c r="R124" s="24"/>
      <c r="S124" s="24"/>
      <c r="T124" s="24"/>
      <c r="U124" s="24"/>
    </row>
    <row r="125" spans="1:22" ht="409.5">
      <c r="A125" s="198"/>
      <c r="B125" s="43" t="s">
        <v>338</v>
      </c>
      <c r="C125" s="16" t="s">
        <v>339</v>
      </c>
      <c r="D125" s="24">
        <v>7.1400000000000005E-2</v>
      </c>
      <c r="E125" s="16" t="s">
        <v>101</v>
      </c>
      <c r="F125" s="24">
        <v>1</v>
      </c>
      <c r="G125" s="16" t="s">
        <v>340</v>
      </c>
      <c r="H125" s="22">
        <v>43101</v>
      </c>
      <c r="I125" s="22">
        <v>43465</v>
      </c>
      <c r="J125" s="24">
        <v>0.25</v>
      </c>
      <c r="K125" s="24">
        <v>0.55000000000000004</v>
      </c>
      <c r="L125" s="24">
        <v>0.85</v>
      </c>
      <c r="M125" s="24">
        <v>1</v>
      </c>
      <c r="N125" s="112">
        <v>0.25</v>
      </c>
      <c r="O125" s="104" t="s">
        <v>592</v>
      </c>
      <c r="P125" s="24"/>
      <c r="Q125" s="24"/>
      <c r="R125" s="24"/>
      <c r="S125" s="24"/>
      <c r="T125" s="24"/>
      <c r="U125" s="24"/>
    </row>
    <row r="126" spans="1:22" ht="409.5">
      <c r="A126" s="198"/>
      <c r="B126" s="43" t="s">
        <v>341</v>
      </c>
      <c r="C126" s="16" t="s">
        <v>342</v>
      </c>
      <c r="D126" s="24">
        <v>7.1400000000000005E-2</v>
      </c>
      <c r="E126" s="16" t="s">
        <v>101</v>
      </c>
      <c r="F126" s="24">
        <v>1</v>
      </c>
      <c r="G126" s="16" t="s">
        <v>343</v>
      </c>
      <c r="H126" s="22">
        <v>43101</v>
      </c>
      <c r="I126" s="22">
        <v>43465</v>
      </c>
      <c r="J126" s="24">
        <v>0.25</v>
      </c>
      <c r="K126" s="24">
        <v>0.5</v>
      </c>
      <c r="L126" s="24">
        <v>0.75</v>
      </c>
      <c r="M126" s="24">
        <v>1</v>
      </c>
      <c r="N126" s="112">
        <v>0</v>
      </c>
      <c r="O126" s="104" t="s">
        <v>593</v>
      </c>
      <c r="P126" s="24"/>
      <c r="Q126" s="24"/>
      <c r="R126" s="24"/>
      <c r="S126" s="24"/>
      <c r="T126" s="24"/>
      <c r="U126" s="24"/>
    </row>
    <row r="127" spans="1:22" ht="409.5">
      <c r="A127" s="198"/>
      <c r="B127" s="43" t="s">
        <v>344</v>
      </c>
      <c r="C127" s="16" t="s">
        <v>345</v>
      </c>
      <c r="D127" s="24">
        <v>7.1400000000000005E-2</v>
      </c>
      <c r="E127" s="16" t="s">
        <v>101</v>
      </c>
      <c r="F127" s="24">
        <v>1</v>
      </c>
      <c r="G127" s="16" t="s">
        <v>346</v>
      </c>
      <c r="H127" s="22">
        <v>43101</v>
      </c>
      <c r="I127" s="22">
        <v>43465</v>
      </c>
      <c r="J127" s="24">
        <v>0.05</v>
      </c>
      <c r="K127" s="24">
        <v>0.5</v>
      </c>
      <c r="L127" s="24">
        <v>0.75</v>
      </c>
      <c r="M127" s="24">
        <v>1</v>
      </c>
      <c r="N127" s="121">
        <v>0.05</v>
      </c>
      <c r="O127" s="104" t="s">
        <v>594</v>
      </c>
      <c r="P127" s="24"/>
      <c r="Q127" s="24"/>
      <c r="R127" s="24"/>
      <c r="S127" s="24"/>
      <c r="T127" s="24"/>
      <c r="U127" s="24"/>
    </row>
    <row r="128" spans="1:22" ht="299.25">
      <c r="A128" s="198"/>
      <c r="B128" s="44" t="s">
        <v>347</v>
      </c>
      <c r="C128" s="16" t="s">
        <v>348</v>
      </c>
      <c r="D128" s="24">
        <v>7.1400000000000005E-2</v>
      </c>
      <c r="E128" s="16" t="s">
        <v>101</v>
      </c>
      <c r="F128" s="24">
        <v>1</v>
      </c>
      <c r="G128" s="16" t="s">
        <v>349</v>
      </c>
      <c r="H128" s="22">
        <v>43101</v>
      </c>
      <c r="I128" s="22">
        <v>43465</v>
      </c>
      <c r="J128" s="24">
        <v>0.25</v>
      </c>
      <c r="K128" s="24">
        <v>0.5</v>
      </c>
      <c r="L128" s="24">
        <v>0.75</v>
      </c>
      <c r="M128" s="24">
        <v>1</v>
      </c>
      <c r="N128" s="121">
        <v>0.25</v>
      </c>
      <c r="O128" s="104" t="s">
        <v>595</v>
      </c>
      <c r="P128" s="24"/>
      <c r="Q128" s="24"/>
      <c r="R128" s="24"/>
      <c r="S128" s="24"/>
      <c r="T128" s="24"/>
      <c r="U128" s="24"/>
    </row>
    <row r="129" spans="1:22">
      <c r="A129" s="76"/>
      <c r="B129" s="76"/>
      <c r="C129" s="76"/>
      <c r="D129" s="77">
        <f>SUM(D122:D128)</f>
        <v>0.49980000000000008</v>
      </c>
      <c r="E129" s="76"/>
      <c r="F129" s="58"/>
      <c r="G129" s="76"/>
      <c r="H129" s="76"/>
      <c r="I129" s="76"/>
      <c r="J129" s="76"/>
      <c r="K129" s="76"/>
      <c r="L129" s="76"/>
      <c r="M129" s="76"/>
      <c r="N129" s="76"/>
      <c r="O129" s="72"/>
      <c r="P129" s="72"/>
      <c r="Q129" s="72"/>
      <c r="R129" s="72"/>
      <c r="S129" s="72"/>
      <c r="T129" s="72"/>
      <c r="U129" s="72"/>
      <c r="V129" s="72"/>
    </row>
    <row r="130" spans="1:22" ht="33.75">
      <c r="A130" s="214" t="s">
        <v>493</v>
      </c>
      <c r="B130" s="214"/>
      <c r="C130" s="214"/>
      <c r="D130" s="214"/>
      <c r="E130" s="214"/>
      <c r="F130" s="214"/>
      <c r="G130" s="214"/>
      <c r="H130" s="214"/>
      <c r="I130" s="214"/>
      <c r="J130" s="214"/>
      <c r="K130" s="214"/>
      <c r="L130" s="214"/>
      <c r="M130" s="214"/>
      <c r="N130" s="214"/>
      <c r="O130" s="214"/>
      <c r="P130" s="214"/>
      <c r="Q130" s="214"/>
      <c r="R130" s="214"/>
      <c r="S130" s="214"/>
      <c r="T130" s="214"/>
      <c r="U130" s="214"/>
      <c r="V130" s="214"/>
    </row>
    <row r="131" spans="1:22" ht="18.75">
      <c r="A131" s="199" t="s">
        <v>99</v>
      </c>
      <c r="B131" s="199" t="s">
        <v>74</v>
      </c>
      <c r="C131" s="199" t="s">
        <v>65</v>
      </c>
      <c r="D131" s="199" t="s">
        <v>66</v>
      </c>
      <c r="E131" s="199" t="s">
        <v>67</v>
      </c>
      <c r="F131" s="218" t="s">
        <v>68</v>
      </c>
      <c r="G131" s="199" t="s">
        <v>69</v>
      </c>
      <c r="H131" s="200" t="s">
        <v>70</v>
      </c>
      <c r="I131" s="200"/>
      <c r="J131" s="200" t="s">
        <v>79</v>
      </c>
      <c r="K131" s="200"/>
      <c r="L131" s="200"/>
      <c r="M131" s="200"/>
      <c r="N131" s="176" t="s">
        <v>490</v>
      </c>
      <c r="O131" s="176"/>
      <c r="P131" s="176"/>
      <c r="Q131" s="176"/>
      <c r="R131" s="176"/>
      <c r="S131" s="176"/>
      <c r="T131" s="176"/>
      <c r="U131" s="176"/>
    </row>
    <row r="132" spans="1:22" ht="15.75">
      <c r="A132" s="199"/>
      <c r="B132" s="199"/>
      <c r="C132" s="199"/>
      <c r="D132" s="199"/>
      <c r="E132" s="199"/>
      <c r="F132" s="218"/>
      <c r="G132" s="199"/>
      <c r="H132" s="221" t="s">
        <v>71</v>
      </c>
      <c r="I132" s="221" t="s">
        <v>176</v>
      </c>
      <c r="J132" s="15" t="s">
        <v>75</v>
      </c>
      <c r="K132" s="15" t="s">
        <v>76</v>
      </c>
      <c r="L132" s="15" t="s">
        <v>77</v>
      </c>
      <c r="M132" s="15" t="s">
        <v>78</v>
      </c>
      <c r="N132" s="177" t="s">
        <v>75</v>
      </c>
      <c r="O132" s="177"/>
      <c r="P132" s="177" t="s">
        <v>76</v>
      </c>
      <c r="Q132" s="177"/>
      <c r="R132" s="177" t="s">
        <v>77</v>
      </c>
      <c r="S132" s="177"/>
      <c r="T132" s="177" t="s">
        <v>78</v>
      </c>
      <c r="U132" s="177"/>
    </row>
    <row r="133" spans="1:22" ht="31.5">
      <c r="A133" s="199"/>
      <c r="B133" s="199"/>
      <c r="C133" s="199"/>
      <c r="D133" s="199"/>
      <c r="E133" s="199"/>
      <c r="F133" s="218"/>
      <c r="G133" s="199"/>
      <c r="H133" s="221"/>
      <c r="I133" s="221"/>
      <c r="J133" s="94" t="s">
        <v>64</v>
      </c>
      <c r="K133" s="54" t="s">
        <v>64</v>
      </c>
      <c r="L133" s="54" t="s">
        <v>64</v>
      </c>
      <c r="M133" s="54" t="s">
        <v>64</v>
      </c>
      <c r="N133" s="67" t="s">
        <v>492</v>
      </c>
      <c r="O133" s="67" t="s">
        <v>491</v>
      </c>
      <c r="P133" s="67" t="s">
        <v>492</v>
      </c>
      <c r="Q133" s="67" t="s">
        <v>491</v>
      </c>
      <c r="R133" s="67" t="s">
        <v>492</v>
      </c>
      <c r="S133" s="67" t="s">
        <v>491</v>
      </c>
      <c r="T133" s="67" t="s">
        <v>492</v>
      </c>
      <c r="U133" s="67" t="s">
        <v>491</v>
      </c>
    </row>
    <row r="134" spans="1:22" ht="33.75">
      <c r="A134" s="214" t="s">
        <v>350</v>
      </c>
      <c r="B134" s="214"/>
      <c r="C134" s="214"/>
      <c r="D134" s="214"/>
      <c r="E134" s="214"/>
      <c r="F134" s="214"/>
      <c r="G134" s="214"/>
      <c r="H134" s="214"/>
      <c r="I134" s="214"/>
      <c r="J134" s="214"/>
      <c r="K134" s="214"/>
      <c r="L134" s="214"/>
      <c r="M134" s="214"/>
      <c r="N134" s="214"/>
      <c r="O134" s="214"/>
      <c r="P134" s="214"/>
      <c r="Q134" s="214"/>
      <c r="R134" s="214"/>
      <c r="S134" s="214"/>
      <c r="T134" s="214"/>
      <c r="U134" s="214"/>
      <c r="V134" s="214"/>
    </row>
    <row r="135" spans="1:22" ht="409.5">
      <c r="A135" s="198" t="s">
        <v>178</v>
      </c>
      <c r="B135" s="202" t="s">
        <v>179</v>
      </c>
      <c r="C135" s="16" t="s">
        <v>351</v>
      </c>
      <c r="D135" s="24">
        <v>0.18</v>
      </c>
      <c r="E135" s="16" t="s">
        <v>107</v>
      </c>
      <c r="F135" s="25">
        <v>200</v>
      </c>
      <c r="G135" s="16" t="s">
        <v>352</v>
      </c>
      <c r="H135" s="22">
        <v>43102</v>
      </c>
      <c r="I135" s="22">
        <v>43464</v>
      </c>
      <c r="J135" s="25">
        <v>50</v>
      </c>
      <c r="K135" s="25">
        <v>100</v>
      </c>
      <c r="L135" s="25">
        <v>150</v>
      </c>
      <c r="M135" s="25">
        <v>200</v>
      </c>
      <c r="N135" s="25">
        <v>54</v>
      </c>
      <c r="O135" s="104" t="s">
        <v>596</v>
      </c>
      <c r="P135" s="72"/>
      <c r="Q135" s="72"/>
      <c r="R135" s="72"/>
      <c r="S135" s="72"/>
      <c r="T135" s="72"/>
      <c r="U135" s="72"/>
    </row>
    <row r="136" spans="1:22" ht="409.5">
      <c r="A136" s="198"/>
      <c r="B136" s="202"/>
      <c r="C136" s="16" t="s">
        <v>353</v>
      </c>
      <c r="D136" s="24">
        <v>0.12</v>
      </c>
      <c r="E136" s="16" t="s">
        <v>107</v>
      </c>
      <c r="F136" s="25">
        <v>45000</v>
      </c>
      <c r="G136" s="16" t="s">
        <v>354</v>
      </c>
      <c r="H136" s="22">
        <v>43102</v>
      </c>
      <c r="I136" s="22">
        <v>43464</v>
      </c>
      <c r="J136" s="25">
        <v>11250</v>
      </c>
      <c r="K136" s="25">
        <v>22500</v>
      </c>
      <c r="L136" s="25">
        <v>33750</v>
      </c>
      <c r="M136" s="25">
        <v>45000</v>
      </c>
      <c r="N136" s="25">
        <v>99932</v>
      </c>
      <c r="O136" s="104" t="s">
        <v>597</v>
      </c>
      <c r="P136" s="72"/>
      <c r="Q136" s="72"/>
      <c r="R136" s="72"/>
      <c r="S136" s="72"/>
      <c r="T136" s="72"/>
      <c r="U136" s="72"/>
    </row>
    <row r="137" spans="1:22" ht="178.5">
      <c r="A137" s="198"/>
      <c r="B137" s="202"/>
      <c r="C137" s="16" t="s">
        <v>355</v>
      </c>
      <c r="D137" s="24">
        <v>0.1</v>
      </c>
      <c r="E137" s="16" t="s">
        <v>107</v>
      </c>
      <c r="F137" s="25">
        <v>8000</v>
      </c>
      <c r="G137" s="16" t="s">
        <v>356</v>
      </c>
      <c r="H137" s="22">
        <v>43102</v>
      </c>
      <c r="I137" s="22">
        <v>43464</v>
      </c>
      <c r="J137" s="25">
        <v>2000</v>
      </c>
      <c r="K137" s="25">
        <v>4000</v>
      </c>
      <c r="L137" s="25">
        <v>6000</v>
      </c>
      <c r="M137" s="25">
        <v>8000</v>
      </c>
      <c r="N137" s="25">
        <v>2700</v>
      </c>
      <c r="O137" s="104" t="s">
        <v>598</v>
      </c>
      <c r="P137" s="72"/>
      <c r="Q137" s="72"/>
      <c r="R137" s="72"/>
      <c r="S137" s="72"/>
      <c r="T137" s="72"/>
      <c r="U137" s="72"/>
    </row>
    <row r="138" spans="1:22" ht="183.75">
      <c r="A138" s="198"/>
      <c r="B138" s="202"/>
      <c r="C138" s="16" t="s">
        <v>357</v>
      </c>
      <c r="D138" s="24">
        <v>0.1</v>
      </c>
      <c r="E138" s="16" t="s">
        <v>107</v>
      </c>
      <c r="F138" s="25">
        <v>4000</v>
      </c>
      <c r="G138" s="16" t="s">
        <v>358</v>
      </c>
      <c r="H138" s="22">
        <v>43102</v>
      </c>
      <c r="I138" s="22">
        <v>43464</v>
      </c>
      <c r="J138" s="25">
        <v>1000</v>
      </c>
      <c r="K138" s="25">
        <v>2000</v>
      </c>
      <c r="L138" s="25">
        <v>3000</v>
      </c>
      <c r="M138" s="25">
        <v>4000</v>
      </c>
      <c r="N138" s="25">
        <v>865</v>
      </c>
      <c r="O138" s="104" t="s">
        <v>599</v>
      </c>
      <c r="P138" s="72"/>
      <c r="Q138" s="72"/>
      <c r="R138" s="72"/>
      <c r="S138" s="72"/>
      <c r="T138" s="72"/>
      <c r="U138" s="72"/>
    </row>
    <row r="139" spans="1:22">
      <c r="A139" s="76"/>
      <c r="B139" s="76"/>
      <c r="C139" s="76"/>
      <c r="D139" s="74">
        <f>SUM(D135:D138)</f>
        <v>0.5</v>
      </c>
      <c r="E139" s="76"/>
      <c r="F139" s="58"/>
      <c r="G139" s="76"/>
      <c r="H139" s="76"/>
      <c r="I139" s="76"/>
      <c r="J139" s="76"/>
      <c r="K139" s="76"/>
      <c r="L139" s="76"/>
      <c r="M139" s="76"/>
      <c r="N139" s="76"/>
      <c r="O139" s="72"/>
      <c r="P139" s="72"/>
      <c r="Q139" s="72"/>
      <c r="R139" s="72"/>
      <c r="S139" s="72"/>
      <c r="T139" s="72"/>
      <c r="U139" s="72"/>
      <c r="V139" s="72"/>
    </row>
    <row r="140" spans="1:22" ht="33.75">
      <c r="A140" s="214" t="s">
        <v>493</v>
      </c>
      <c r="B140" s="214"/>
      <c r="C140" s="214"/>
      <c r="D140" s="214"/>
      <c r="E140" s="214"/>
      <c r="F140" s="214"/>
      <c r="G140" s="214"/>
      <c r="H140" s="214"/>
      <c r="I140" s="214"/>
      <c r="J140" s="214"/>
      <c r="K140" s="214"/>
      <c r="L140" s="214"/>
      <c r="M140" s="214"/>
      <c r="N140" s="214"/>
      <c r="O140" s="214"/>
      <c r="P140" s="214"/>
      <c r="Q140" s="214"/>
      <c r="R140" s="214"/>
      <c r="S140" s="214"/>
      <c r="T140" s="214"/>
      <c r="U140" s="214"/>
      <c r="V140" s="214"/>
    </row>
    <row r="141" spans="1:22" ht="18.75">
      <c r="A141" s="199" t="s">
        <v>99</v>
      </c>
      <c r="B141" s="199" t="s">
        <v>74</v>
      </c>
      <c r="C141" s="199" t="s">
        <v>65</v>
      </c>
      <c r="D141" s="199" t="s">
        <v>66</v>
      </c>
      <c r="E141" s="199" t="s">
        <v>67</v>
      </c>
      <c r="F141" s="218" t="s">
        <v>68</v>
      </c>
      <c r="G141" s="199" t="s">
        <v>69</v>
      </c>
      <c r="H141" s="200" t="s">
        <v>70</v>
      </c>
      <c r="I141" s="200"/>
      <c r="J141" s="200" t="s">
        <v>79</v>
      </c>
      <c r="K141" s="200"/>
      <c r="L141" s="200"/>
      <c r="M141" s="200"/>
      <c r="N141" s="176" t="s">
        <v>490</v>
      </c>
      <c r="O141" s="176"/>
      <c r="P141" s="176"/>
      <c r="Q141" s="176"/>
      <c r="R141" s="176"/>
      <c r="S141" s="176"/>
      <c r="T141" s="176"/>
      <c r="U141" s="176"/>
    </row>
    <row r="142" spans="1:22" ht="15.75">
      <c r="A142" s="199"/>
      <c r="B142" s="199"/>
      <c r="C142" s="199"/>
      <c r="D142" s="199"/>
      <c r="E142" s="199"/>
      <c r="F142" s="218"/>
      <c r="G142" s="199"/>
      <c r="H142" s="221" t="s">
        <v>71</v>
      </c>
      <c r="I142" s="221" t="s">
        <v>176</v>
      </c>
      <c r="J142" s="15" t="s">
        <v>75</v>
      </c>
      <c r="K142" s="15" t="s">
        <v>76</v>
      </c>
      <c r="L142" s="15" t="s">
        <v>77</v>
      </c>
      <c r="M142" s="15" t="s">
        <v>78</v>
      </c>
      <c r="N142" s="177" t="s">
        <v>75</v>
      </c>
      <c r="O142" s="177"/>
      <c r="P142" s="177" t="s">
        <v>76</v>
      </c>
      <c r="Q142" s="177"/>
      <c r="R142" s="177" t="s">
        <v>77</v>
      </c>
      <c r="S142" s="177"/>
      <c r="T142" s="177" t="s">
        <v>78</v>
      </c>
      <c r="U142" s="177"/>
    </row>
    <row r="143" spans="1:22" ht="31.5">
      <c r="A143" s="199"/>
      <c r="B143" s="199"/>
      <c r="C143" s="199"/>
      <c r="D143" s="199"/>
      <c r="E143" s="199"/>
      <c r="F143" s="218"/>
      <c r="G143" s="199"/>
      <c r="H143" s="221"/>
      <c r="I143" s="221"/>
      <c r="J143" s="94" t="s">
        <v>64</v>
      </c>
      <c r="K143" s="54" t="s">
        <v>64</v>
      </c>
      <c r="L143" s="54" t="s">
        <v>64</v>
      </c>
      <c r="M143" s="54" t="s">
        <v>64</v>
      </c>
      <c r="N143" s="67" t="s">
        <v>492</v>
      </c>
      <c r="O143" s="67" t="s">
        <v>491</v>
      </c>
      <c r="P143" s="67" t="s">
        <v>492</v>
      </c>
      <c r="Q143" s="67" t="s">
        <v>491</v>
      </c>
      <c r="R143" s="67" t="s">
        <v>492</v>
      </c>
      <c r="S143" s="67" t="s">
        <v>491</v>
      </c>
      <c r="T143" s="67" t="s">
        <v>492</v>
      </c>
      <c r="U143" s="67" t="s">
        <v>491</v>
      </c>
    </row>
    <row r="144" spans="1:22" ht="33.75">
      <c r="A144" s="214" t="s">
        <v>359</v>
      </c>
      <c r="B144" s="214"/>
      <c r="C144" s="214"/>
      <c r="D144" s="214"/>
      <c r="E144" s="214"/>
      <c r="F144" s="214"/>
      <c r="G144" s="214"/>
      <c r="H144" s="214"/>
      <c r="I144" s="214"/>
      <c r="J144" s="214"/>
      <c r="K144" s="214"/>
      <c r="L144" s="214"/>
      <c r="M144" s="214"/>
      <c r="N144" s="214"/>
      <c r="O144" s="214"/>
      <c r="P144" s="214"/>
      <c r="Q144" s="214"/>
      <c r="R144" s="214"/>
      <c r="S144" s="214"/>
      <c r="T144" s="214"/>
      <c r="U144" s="214"/>
      <c r="V144" s="214"/>
    </row>
    <row r="145" spans="1:22" ht="409.5">
      <c r="A145" s="201" t="s">
        <v>178</v>
      </c>
      <c r="B145" s="202" t="s">
        <v>179</v>
      </c>
      <c r="C145" s="80" t="s">
        <v>360</v>
      </c>
      <c r="D145" s="24">
        <v>0.1</v>
      </c>
      <c r="E145" s="16" t="s">
        <v>107</v>
      </c>
      <c r="F145" s="25">
        <v>1</v>
      </c>
      <c r="G145" s="80" t="s">
        <v>361</v>
      </c>
      <c r="H145" s="22">
        <v>43102</v>
      </c>
      <c r="I145" s="22">
        <v>43464</v>
      </c>
      <c r="J145" s="26">
        <v>0.25</v>
      </c>
      <c r="K145" s="26">
        <v>0.5</v>
      </c>
      <c r="L145" s="26">
        <v>0.75</v>
      </c>
      <c r="M145" s="26">
        <v>1</v>
      </c>
      <c r="N145" s="126">
        <v>0.01</v>
      </c>
      <c r="O145" s="122" t="s">
        <v>600</v>
      </c>
      <c r="P145" s="72"/>
      <c r="Q145" s="72"/>
      <c r="R145" s="72"/>
      <c r="S145" s="72"/>
      <c r="T145" s="72"/>
      <c r="U145" s="72"/>
    </row>
    <row r="146" spans="1:22" ht="267.75">
      <c r="A146" s="198"/>
      <c r="B146" s="202"/>
      <c r="C146" s="80" t="s">
        <v>362</v>
      </c>
      <c r="D146" s="24">
        <v>0.1</v>
      </c>
      <c r="E146" s="16" t="s">
        <v>107</v>
      </c>
      <c r="F146" s="25">
        <v>1</v>
      </c>
      <c r="G146" s="80" t="s">
        <v>363</v>
      </c>
      <c r="H146" s="22">
        <v>43102</v>
      </c>
      <c r="I146" s="22">
        <v>43464</v>
      </c>
      <c r="J146" s="26"/>
      <c r="K146" s="26"/>
      <c r="L146" s="26"/>
      <c r="M146" s="26">
        <v>1</v>
      </c>
      <c r="N146" s="125">
        <v>2.5000000000000001E-2</v>
      </c>
      <c r="O146" s="123" t="s">
        <v>601</v>
      </c>
      <c r="P146" s="72"/>
      <c r="Q146" s="72"/>
      <c r="R146" s="72"/>
      <c r="S146" s="72"/>
      <c r="T146" s="72"/>
      <c r="U146" s="72"/>
    </row>
    <row r="147" spans="1:22" ht="255">
      <c r="A147" s="198"/>
      <c r="B147" s="202"/>
      <c r="C147" s="80" t="s">
        <v>364</v>
      </c>
      <c r="D147" s="24">
        <v>0.1</v>
      </c>
      <c r="E147" s="16" t="s">
        <v>107</v>
      </c>
      <c r="F147" s="25">
        <v>1</v>
      </c>
      <c r="G147" s="80" t="s">
        <v>365</v>
      </c>
      <c r="H147" s="22">
        <v>43102</v>
      </c>
      <c r="I147" s="22">
        <v>43464</v>
      </c>
      <c r="J147" s="26"/>
      <c r="K147" s="26"/>
      <c r="L147" s="26"/>
      <c r="M147" s="26">
        <v>1</v>
      </c>
      <c r="N147" s="127">
        <v>2.5000000000000001E-2</v>
      </c>
      <c r="O147" s="124" t="s">
        <v>602</v>
      </c>
      <c r="P147" s="72"/>
      <c r="Q147" s="72"/>
      <c r="R147" s="72"/>
      <c r="S147" s="72"/>
      <c r="T147" s="72"/>
      <c r="U147" s="72"/>
    </row>
    <row r="148" spans="1:22" ht="409.5">
      <c r="A148" s="198"/>
      <c r="B148" s="202"/>
      <c r="C148" s="80" t="s">
        <v>366</v>
      </c>
      <c r="D148" s="24">
        <v>0.1</v>
      </c>
      <c r="E148" s="16" t="s">
        <v>107</v>
      </c>
      <c r="F148" s="25">
        <v>4</v>
      </c>
      <c r="G148" s="80" t="s">
        <v>367</v>
      </c>
      <c r="H148" s="22">
        <v>43102</v>
      </c>
      <c r="I148" s="22">
        <v>43464</v>
      </c>
      <c r="J148" s="27"/>
      <c r="K148" s="27"/>
      <c r="L148" s="27"/>
      <c r="M148" s="27">
        <v>4</v>
      </c>
      <c r="N148" s="127">
        <v>1.4999999999999999E-2</v>
      </c>
      <c r="O148" s="122" t="s">
        <v>603</v>
      </c>
      <c r="P148" s="72"/>
      <c r="Q148" s="72"/>
      <c r="R148" s="72"/>
      <c r="S148" s="72"/>
      <c r="T148" s="72"/>
      <c r="U148" s="72"/>
    </row>
    <row r="149" spans="1:22" ht="409.5">
      <c r="A149" s="198"/>
      <c r="B149" s="202"/>
      <c r="C149" s="80" t="s">
        <v>368</v>
      </c>
      <c r="D149" s="24">
        <v>0.1</v>
      </c>
      <c r="E149" s="16" t="s">
        <v>107</v>
      </c>
      <c r="F149" s="25">
        <v>1</v>
      </c>
      <c r="G149" s="80" t="s">
        <v>369</v>
      </c>
      <c r="H149" s="22">
        <v>43102</v>
      </c>
      <c r="I149" s="22">
        <v>43464</v>
      </c>
      <c r="J149" s="26"/>
      <c r="K149" s="26"/>
      <c r="L149" s="26"/>
      <c r="M149" s="26">
        <v>1</v>
      </c>
      <c r="N149" s="128">
        <v>2.5000000000000001E-2</v>
      </c>
      <c r="O149" s="122" t="s">
        <v>604</v>
      </c>
      <c r="P149" s="72"/>
      <c r="Q149" s="72"/>
      <c r="R149" s="72"/>
      <c r="S149" s="72"/>
      <c r="T149" s="72"/>
      <c r="U149" s="72"/>
    </row>
    <row r="150" spans="1:22">
      <c r="A150" s="76"/>
      <c r="B150" s="76"/>
      <c r="C150" s="76"/>
      <c r="D150" s="77">
        <f>SUM(D145:D149)</f>
        <v>0.5</v>
      </c>
      <c r="E150" s="76"/>
      <c r="F150" s="58"/>
      <c r="G150" s="76"/>
      <c r="H150" s="76"/>
      <c r="I150" s="76"/>
      <c r="J150" s="76"/>
      <c r="K150" s="76"/>
      <c r="L150" s="76"/>
      <c r="M150" s="76"/>
      <c r="N150" s="76"/>
      <c r="O150" s="72"/>
      <c r="P150" s="72"/>
      <c r="Q150" s="72"/>
      <c r="R150" s="72"/>
      <c r="S150" s="72"/>
      <c r="T150" s="72"/>
      <c r="U150" s="72"/>
      <c r="V150" s="72"/>
    </row>
    <row r="151" spans="1:22" ht="33.75">
      <c r="A151" s="214" t="s">
        <v>493</v>
      </c>
      <c r="B151" s="214"/>
      <c r="C151" s="214"/>
      <c r="D151" s="214"/>
      <c r="E151" s="214"/>
      <c r="F151" s="214"/>
      <c r="G151" s="214"/>
      <c r="H151" s="214"/>
      <c r="I151" s="214"/>
      <c r="J151" s="214"/>
      <c r="K151" s="214"/>
      <c r="L151" s="214"/>
      <c r="M151" s="214"/>
      <c r="N151" s="214"/>
      <c r="O151" s="214"/>
      <c r="P151" s="214"/>
      <c r="Q151" s="214"/>
      <c r="R151" s="214"/>
      <c r="S151" s="214"/>
      <c r="T151" s="214"/>
      <c r="U151" s="214"/>
      <c r="V151" s="214"/>
    </row>
    <row r="152" spans="1:22" ht="18.75">
      <c r="A152" s="199" t="s">
        <v>99</v>
      </c>
      <c r="B152" s="199" t="s">
        <v>74</v>
      </c>
      <c r="C152" s="199" t="s">
        <v>65</v>
      </c>
      <c r="D152" s="199" t="s">
        <v>66</v>
      </c>
      <c r="E152" s="199" t="s">
        <v>67</v>
      </c>
      <c r="F152" s="218" t="s">
        <v>68</v>
      </c>
      <c r="G152" s="199" t="s">
        <v>69</v>
      </c>
      <c r="H152" s="200" t="s">
        <v>70</v>
      </c>
      <c r="I152" s="200"/>
      <c r="J152" s="200" t="s">
        <v>79</v>
      </c>
      <c r="K152" s="200"/>
      <c r="L152" s="200"/>
      <c r="M152" s="200"/>
      <c r="N152" s="176" t="s">
        <v>490</v>
      </c>
      <c r="O152" s="176"/>
      <c r="P152" s="176"/>
      <c r="Q152" s="176"/>
      <c r="R152" s="176"/>
      <c r="S152" s="176"/>
      <c r="T152" s="176"/>
      <c r="U152" s="176"/>
    </row>
    <row r="153" spans="1:22" ht="15.75">
      <c r="A153" s="199"/>
      <c r="B153" s="199"/>
      <c r="C153" s="199"/>
      <c r="D153" s="199"/>
      <c r="E153" s="199"/>
      <c r="F153" s="218"/>
      <c r="G153" s="199"/>
      <c r="H153" s="221" t="s">
        <v>71</v>
      </c>
      <c r="I153" s="221" t="s">
        <v>176</v>
      </c>
      <c r="J153" s="15" t="s">
        <v>75</v>
      </c>
      <c r="K153" s="15" t="s">
        <v>76</v>
      </c>
      <c r="L153" s="15" t="s">
        <v>77</v>
      </c>
      <c r="M153" s="15" t="s">
        <v>78</v>
      </c>
      <c r="N153" s="177" t="s">
        <v>75</v>
      </c>
      <c r="O153" s="177"/>
      <c r="P153" s="177" t="s">
        <v>76</v>
      </c>
      <c r="Q153" s="177"/>
      <c r="R153" s="177" t="s">
        <v>77</v>
      </c>
      <c r="S153" s="177"/>
      <c r="T153" s="177" t="s">
        <v>78</v>
      </c>
      <c r="U153" s="177"/>
    </row>
    <row r="154" spans="1:22" ht="31.5">
      <c r="A154" s="199"/>
      <c r="B154" s="199"/>
      <c r="C154" s="199"/>
      <c r="D154" s="199"/>
      <c r="E154" s="199"/>
      <c r="F154" s="218"/>
      <c r="G154" s="199"/>
      <c r="H154" s="221"/>
      <c r="I154" s="221"/>
      <c r="J154" s="94" t="s">
        <v>64</v>
      </c>
      <c r="K154" s="54" t="s">
        <v>64</v>
      </c>
      <c r="L154" s="54" t="s">
        <v>64</v>
      </c>
      <c r="M154" s="54" t="s">
        <v>64</v>
      </c>
      <c r="N154" s="67" t="s">
        <v>492</v>
      </c>
      <c r="O154" s="67" t="s">
        <v>491</v>
      </c>
      <c r="P154" s="67" t="s">
        <v>492</v>
      </c>
      <c r="Q154" s="67" t="s">
        <v>491</v>
      </c>
      <c r="R154" s="67" t="s">
        <v>492</v>
      </c>
      <c r="S154" s="67" t="s">
        <v>491</v>
      </c>
      <c r="T154" s="67" t="s">
        <v>492</v>
      </c>
      <c r="U154" s="67" t="s">
        <v>491</v>
      </c>
    </row>
    <row r="155" spans="1:22" ht="33.75">
      <c r="A155" s="214" t="s">
        <v>370</v>
      </c>
      <c r="B155" s="214"/>
      <c r="C155" s="214"/>
      <c r="D155" s="214"/>
      <c r="E155" s="214"/>
      <c r="F155" s="214"/>
      <c r="G155" s="214"/>
      <c r="H155" s="214"/>
      <c r="I155" s="214"/>
      <c r="J155" s="214"/>
      <c r="K155" s="214"/>
      <c r="L155" s="214"/>
      <c r="M155" s="214"/>
      <c r="N155" s="214"/>
      <c r="O155" s="214"/>
      <c r="P155" s="214"/>
      <c r="Q155" s="214"/>
      <c r="R155" s="214"/>
      <c r="S155" s="214"/>
      <c r="T155" s="214"/>
      <c r="U155" s="214"/>
      <c r="V155" s="214"/>
    </row>
    <row r="156" spans="1:22" ht="79.5" customHeight="1">
      <c r="A156" s="191" t="s">
        <v>178</v>
      </c>
      <c r="B156" s="191" t="s">
        <v>179</v>
      </c>
      <c r="C156" s="69" t="s">
        <v>494</v>
      </c>
      <c r="D156" s="71">
        <v>0.03</v>
      </c>
      <c r="E156" s="87" t="s">
        <v>101</v>
      </c>
      <c r="F156" s="92" t="s">
        <v>495</v>
      </c>
      <c r="G156" s="9" t="s">
        <v>496</v>
      </c>
      <c r="H156" s="78">
        <v>43132</v>
      </c>
      <c r="I156" s="78">
        <v>43465</v>
      </c>
      <c r="J156" s="106">
        <v>0.1</v>
      </c>
      <c r="K156" s="69">
        <v>0.3</v>
      </c>
      <c r="L156" s="69">
        <v>0.6</v>
      </c>
      <c r="M156" s="69">
        <v>1</v>
      </c>
      <c r="N156" s="106">
        <v>5.5599999999999997E-2</v>
      </c>
      <c r="O156" s="106" t="s">
        <v>605</v>
      </c>
      <c r="P156" s="69"/>
      <c r="Q156" s="72"/>
      <c r="R156" s="69"/>
      <c r="S156" s="72"/>
      <c r="T156" s="69"/>
      <c r="U156" s="72"/>
    </row>
    <row r="157" spans="1:22" ht="79.5" customHeight="1">
      <c r="A157" s="192"/>
      <c r="B157" s="192"/>
      <c r="C157" s="69" t="s">
        <v>497</v>
      </c>
      <c r="D157" s="71">
        <v>0.03</v>
      </c>
      <c r="E157" s="87" t="s">
        <v>107</v>
      </c>
      <c r="F157" s="87">
        <v>2</v>
      </c>
      <c r="G157" s="9" t="s">
        <v>498</v>
      </c>
      <c r="H157" s="78">
        <v>43132</v>
      </c>
      <c r="I157" s="78" t="s">
        <v>499</v>
      </c>
      <c r="J157" s="106">
        <v>0.7</v>
      </c>
      <c r="K157" s="69">
        <v>1</v>
      </c>
      <c r="L157" s="69"/>
      <c r="M157" s="69"/>
      <c r="N157" s="106">
        <v>0</v>
      </c>
      <c r="O157" s="106"/>
      <c r="P157" s="69"/>
      <c r="Q157" s="72"/>
      <c r="R157" s="69"/>
      <c r="S157" s="72"/>
      <c r="T157" s="69"/>
      <c r="U157" s="72"/>
    </row>
    <row r="158" spans="1:22" ht="79.5" customHeight="1">
      <c r="A158" s="192"/>
      <c r="B158" s="192"/>
      <c r="C158" s="69" t="s">
        <v>500</v>
      </c>
      <c r="D158" s="71">
        <v>0.02</v>
      </c>
      <c r="E158" s="87" t="s">
        <v>107</v>
      </c>
      <c r="F158" s="87">
        <v>2</v>
      </c>
      <c r="G158" s="9" t="s">
        <v>501</v>
      </c>
      <c r="H158" s="78">
        <v>43221</v>
      </c>
      <c r="I158" s="78">
        <v>43465</v>
      </c>
      <c r="J158" s="106">
        <v>0</v>
      </c>
      <c r="K158" s="69">
        <v>0.1</v>
      </c>
      <c r="L158" s="69">
        <v>0.55000000000000004</v>
      </c>
      <c r="M158" s="69">
        <v>1</v>
      </c>
      <c r="N158" s="106">
        <v>0</v>
      </c>
      <c r="O158" s="106"/>
      <c r="P158" s="69"/>
      <c r="Q158" s="72"/>
      <c r="R158" s="69"/>
      <c r="S158" s="72"/>
      <c r="T158" s="69"/>
      <c r="U158" s="72"/>
    </row>
    <row r="159" spans="1:22" ht="79.5" customHeight="1">
      <c r="A159" s="192"/>
      <c r="B159" s="192"/>
      <c r="C159" s="69" t="s">
        <v>502</v>
      </c>
      <c r="D159" s="71">
        <v>0.03</v>
      </c>
      <c r="E159" s="87" t="s">
        <v>101</v>
      </c>
      <c r="F159" s="69">
        <v>0.25</v>
      </c>
      <c r="G159" s="9" t="s">
        <v>503</v>
      </c>
      <c r="H159" s="78">
        <v>43132</v>
      </c>
      <c r="I159" s="78">
        <v>43465</v>
      </c>
      <c r="J159" s="106">
        <v>0.25</v>
      </c>
      <c r="K159" s="69">
        <v>0.5</v>
      </c>
      <c r="L159" s="69">
        <v>0.75</v>
      </c>
      <c r="M159" s="69">
        <v>1</v>
      </c>
      <c r="N159" s="106">
        <v>2.0299999999999998</v>
      </c>
      <c r="O159" s="106" t="s">
        <v>606</v>
      </c>
      <c r="P159" s="69"/>
      <c r="Q159" s="72"/>
      <c r="R159" s="69"/>
      <c r="S159" s="72"/>
      <c r="T159" s="69"/>
      <c r="U159" s="72"/>
    </row>
    <row r="160" spans="1:22" ht="79.5" customHeight="1">
      <c r="A160" s="192"/>
      <c r="B160" s="192"/>
      <c r="C160" s="69" t="s">
        <v>504</v>
      </c>
      <c r="D160" s="71">
        <v>0.02</v>
      </c>
      <c r="E160" s="87" t="s">
        <v>101</v>
      </c>
      <c r="F160" s="69">
        <v>0.2</v>
      </c>
      <c r="G160" s="9" t="s">
        <v>505</v>
      </c>
      <c r="H160" s="78">
        <v>43132</v>
      </c>
      <c r="I160" s="78">
        <v>43465</v>
      </c>
      <c r="J160" s="106">
        <v>0.25</v>
      </c>
      <c r="K160" s="69">
        <v>0.5</v>
      </c>
      <c r="L160" s="69">
        <v>0.75</v>
      </c>
      <c r="M160" s="69">
        <v>1</v>
      </c>
      <c r="N160" s="106">
        <v>0</v>
      </c>
      <c r="O160" s="107"/>
      <c r="P160" s="69"/>
      <c r="Q160" s="72"/>
      <c r="R160" s="69"/>
      <c r="S160" s="72"/>
      <c r="T160" s="69"/>
      <c r="U160" s="72"/>
    </row>
    <row r="161" spans="1:22" ht="79.5" customHeight="1">
      <c r="A161" s="192"/>
      <c r="B161" s="192"/>
      <c r="C161" s="69" t="s">
        <v>506</v>
      </c>
      <c r="D161" s="71">
        <v>0.03</v>
      </c>
      <c r="E161" s="87" t="s">
        <v>107</v>
      </c>
      <c r="F161" s="87">
        <v>15</v>
      </c>
      <c r="G161" s="9" t="s">
        <v>507</v>
      </c>
      <c r="H161" s="78">
        <v>43132</v>
      </c>
      <c r="I161" s="78">
        <v>43465</v>
      </c>
      <c r="J161" s="106">
        <v>0.25</v>
      </c>
      <c r="K161" s="69">
        <v>0.5</v>
      </c>
      <c r="L161" s="69">
        <v>0.75</v>
      </c>
      <c r="M161" s="69">
        <v>1</v>
      </c>
      <c r="N161" s="106">
        <v>0.1333</v>
      </c>
      <c r="O161" s="106" t="s">
        <v>607</v>
      </c>
      <c r="P161" s="69"/>
      <c r="Q161" s="72"/>
      <c r="R161" s="69"/>
      <c r="S161" s="72"/>
      <c r="T161" s="69"/>
      <c r="U161" s="72"/>
    </row>
    <row r="162" spans="1:22" ht="79.5" customHeight="1">
      <c r="A162" s="192"/>
      <c r="B162" s="192"/>
      <c r="C162" s="69" t="s">
        <v>508</v>
      </c>
      <c r="D162" s="71">
        <v>0.02</v>
      </c>
      <c r="E162" s="87" t="s">
        <v>101</v>
      </c>
      <c r="F162" s="69">
        <v>1</v>
      </c>
      <c r="G162" s="9" t="s">
        <v>509</v>
      </c>
      <c r="H162" s="78">
        <v>43132</v>
      </c>
      <c r="I162" s="78">
        <v>43465</v>
      </c>
      <c r="J162" s="106">
        <v>0.25</v>
      </c>
      <c r="K162" s="69">
        <v>0.5</v>
      </c>
      <c r="L162" s="69">
        <v>0.75</v>
      </c>
      <c r="M162" s="69">
        <v>1</v>
      </c>
      <c r="N162" s="106">
        <v>0.25</v>
      </c>
      <c r="O162" s="106" t="s">
        <v>608</v>
      </c>
      <c r="P162" s="69"/>
      <c r="Q162" s="72"/>
      <c r="R162" s="69"/>
      <c r="S162" s="72"/>
      <c r="T162" s="69"/>
      <c r="U162" s="72"/>
    </row>
    <row r="163" spans="1:22" ht="79.5" customHeight="1">
      <c r="A163" s="192"/>
      <c r="B163" s="192"/>
      <c r="C163" s="69" t="s">
        <v>510</v>
      </c>
      <c r="D163" s="71">
        <v>0.03</v>
      </c>
      <c r="E163" s="87" t="s">
        <v>107</v>
      </c>
      <c r="F163" s="87">
        <v>1</v>
      </c>
      <c r="G163" s="9" t="s">
        <v>511</v>
      </c>
      <c r="H163" s="78">
        <v>43101</v>
      </c>
      <c r="I163" s="78">
        <v>43189</v>
      </c>
      <c r="J163" s="106">
        <v>1</v>
      </c>
      <c r="K163" s="69"/>
      <c r="L163" s="69"/>
      <c r="M163" s="69"/>
      <c r="N163" s="106">
        <v>1</v>
      </c>
      <c r="O163" s="106" t="s">
        <v>609</v>
      </c>
      <c r="P163" s="69"/>
      <c r="Q163" s="72"/>
      <c r="R163" s="69"/>
      <c r="S163" s="72"/>
      <c r="T163" s="69"/>
      <c r="U163" s="72"/>
    </row>
    <row r="164" spans="1:22" ht="79.5" customHeight="1">
      <c r="A164" s="192"/>
      <c r="B164" s="192"/>
      <c r="C164" s="69" t="s">
        <v>512</v>
      </c>
      <c r="D164" s="71">
        <v>0.03</v>
      </c>
      <c r="E164" s="87" t="s">
        <v>101</v>
      </c>
      <c r="F164" s="69">
        <v>0.8</v>
      </c>
      <c r="G164" s="9" t="s">
        <v>513</v>
      </c>
      <c r="H164" s="78">
        <v>43101</v>
      </c>
      <c r="I164" s="78">
        <v>43189</v>
      </c>
      <c r="J164" s="106">
        <v>1</v>
      </c>
      <c r="K164" s="69"/>
      <c r="L164" s="69"/>
      <c r="M164" s="69"/>
      <c r="N164" s="106">
        <v>1.08</v>
      </c>
      <c r="O164" s="106" t="s">
        <v>610</v>
      </c>
      <c r="P164" s="69"/>
      <c r="Q164" s="72"/>
      <c r="R164" s="69"/>
      <c r="S164" s="72"/>
      <c r="T164" s="69"/>
      <c r="U164" s="72"/>
    </row>
    <row r="165" spans="1:22" ht="79.5" customHeight="1">
      <c r="A165" s="192"/>
      <c r="B165" s="192"/>
      <c r="C165" s="69" t="s">
        <v>514</v>
      </c>
      <c r="D165" s="71">
        <v>0.02</v>
      </c>
      <c r="E165" s="87" t="s">
        <v>101</v>
      </c>
      <c r="F165" s="69">
        <v>1</v>
      </c>
      <c r="G165" s="9" t="s">
        <v>515</v>
      </c>
      <c r="H165" s="78">
        <v>43101</v>
      </c>
      <c r="I165" s="78">
        <v>43189</v>
      </c>
      <c r="J165" s="106">
        <v>1</v>
      </c>
      <c r="K165" s="69"/>
      <c r="L165" s="69"/>
      <c r="M165" s="69"/>
      <c r="N165" s="106">
        <v>0.76919999999999999</v>
      </c>
      <c r="O165" s="106" t="s">
        <v>611</v>
      </c>
      <c r="P165" s="69"/>
      <c r="Q165" s="72"/>
      <c r="R165" s="69"/>
      <c r="S165" s="72"/>
      <c r="T165" s="69"/>
      <c r="U165" s="72"/>
    </row>
    <row r="166" spans="1:22" ht="79.5" customHeight="1">
      <c r="A166" s="192"/>
      <c r="B166" s="192"/>
      <c r="C166" s="69" t="s">
        <v>516</v>
      </c>
      <c r="D166" s="71">
        <v>0.02</v>
      </c>
      <c r="E166" s="87" t="s">
        <v>101</v>
      </c>
      <c r="F166" s="69">
        <v>1</v>
      </c>
      <c r="G166" s="9" t="s">
        <v>517</v>
      </c>
      <c r="H166" s="78">
        <v>43101</v>
      </c>
      <c r="I166" s="78">
        <v>43189</v>
      </c>
      <c r="J166" s="106">
        <v>1</v>
      </c>
      <c r="K166" s="69"/>
      <c r="L166" s="69"/>
      <c r="M166" s="69"/>
      <c r="N166" s="106">
        <v>1</v>
      </c>
      <c r="O166" s="106" t="s">
        <v>612</v>
      </c>
      <c r="P166" s="69"/>
      <c r="Q166" s="72"/>
      <c r="R166" s="69"/>
      <c r="S166" s="72"/>
      <c r="T166" s="69"/>
      <c r="U166" s="72"/>
    </row>
    <row r="167" spans="1:22" ht="79.5" customHeight="1">
      <c r="A167" s="192"/>
      <c r="B167" s="192"/>
      <c r="C167" s="69" t="s">
        <v>518</v>
      </c>
      <c r="D167" s="71">
        <v>0.02</v>
      </c>
      <c r="E167" s="87" t="s">
        <v>107</v>
      </c>
      <c r="F167" s="87">
        <v>1</v>
      </c>
      <c r="G167" s="9" t="s">
        <v>519</v>
      </c>
      <c r="H167" s="78">
        <v>43191</v>
      </c>
      <c r="I167" s="78" t="s">
        <v>520</v>
      </c>
      <c r="J167" s="106">
        <v>0.5</v>
      </c>
      <c r="K167" s="69">
        <v>1</v>
      </c>
      <c r="L167" s="69"/>
      <c r="M167" s="69"/>
      <c r="N167" s="106">
        <v>0</v>
      </c>
      <c r="O167" s="106"/>
      <c r="P167" s="69"/>
      <c r="Q167" s="72"/>
      <c r="R167" s="69"/>
      <c r="S167" s="72"/>
      <c r="T167" s="69"/>
      <c r="U167" s="72"/>
    </row>
    <row r="168" spans="1:22" ht="79.5" customHeight="1">
      <c r="A168" s="192"/>
      <c r="B168" s="192"/>
      <c r="C168" s="69" t="s">
        <v>521</v>
      </c>
      <c r="D168" s="71">
        <v>0.03</v>
      </c>
      <c r="E168" s="87" t="s">
        <v>101</v>
      </c>
      <c r="F168" s="69">
        <v>0.85</v>
      </c>
      <c r="G168" s="9" t="s">
        <v>522</v>
      </c>
      <c r="H168" s="78">
        <v>43132</v>
      </c>
      <c r="I168" s="78">
        <v>43465</v>
      </c>
      <c r="J168" s="106">
        <v>0.25</v>
      </c>
      <c r="K168" s="69">
        <v>0.5</v>
      </c>
      <c r="L168" s="69">
        <v>0.75</v>
      </c>
      <c r="M168" s="69">
        <v>1</v>
      </c>
      <c r="N168" s="106">
        <v>0.1741</v>
      </c>
      <c r="O168" s="106" t="s">
        <v>613</v>
      </c>
      <c r="P168" s="69"/>
      <c r="Q168" s="72"/>
      <c r="R168" s="69"/>
      <c r="S168" s="72"/>
      <c r="T168" s="69"/>
      <c r="U168" s="72"/>
    </row>
    <row r="169" spans="1:22" ht="79.5" customHeight="1">
      <c r="A169" s="192"/>
      <c r="B169" s="192"/>
      <c r="C169" s="69" t="s">
        <v>521</v>
      </c>
      <c r="D169" s="71">
        <v>0.03</v>
      </c>
      <c r="E169" s="87" t="s">
        <v>101</v>
      </c>
      <c r="F169" s="69">
        <v>0.85</v>
      </c>
      <c r="G169" s="9" t="s">
        <v>523</v>
      </c>
      <c r="H169" s="78">
        <v>43132</v>
      </c>
      <c r="I169" s="78">
        <v>43465</v>
      </c>
      <c r="J169" s="106">
        <v>0.25</v>
      </c>
      <c r="K169" s="69">
        <v>0.5</v>
      </c>
      <c r="L169" s="69">
        <v>0.75</v>
      </c>
      <c r="M169" s="69">
        <v>1</v>
      </c>
      <c r="N169" s="106">
        <v>0.159</v>
      </c>
      <c r="O169" s="106" t="s">
        <v>614</v>
      </c>
      <c r="P169" s="69"/>
      <c r="Q169" s="72"/>
      <c r="R169" s="69"/>
      <c r="S169" s="72"/>
      <c r="T169" s="69"/>
      <c r="U169" s="72"/>
    </row>
    <row r="170" spans="1:22" ht="79.5" customHeight="1">
      <c r="A170" s="192"/>
      <c r="B170" s="192"/>
      <c r="C170" s="69" t="s">
        <v>521</v>
      </c>
      <c r="D170" s="71">
        <v>0.03</v>
      </c>
      <c r="E170" s="87" t="s">
        <v>101</v>
      </c>
      <c r="F170" s="69">
        <v>0.8</v>
      </c>
      <c r="G170" s="9" t="s">
        <v>524</v>
      </c>
      <c r="H170" s="78">
        <v>43132</v>
      </c>
      <c r="I170" s="78">
        <v>43465</v>
      </c>
      <c r="J170" s="106">
        <v>0.25</v>
      </c>
      <c r="K170" s="69">
        <v>0.5</v>
      </c>
      <c r="L170" s="69">
        <v>0.75</v>
      </c>
      <c r="M170" s="69">
        <v>1</v>
      </c>
      <c r="N170" s="106">
        <v>0.18179999999999999</v>
      </c>
      <c r="O170" s="106" t="s">
        <v>615</v>
      </c>
      <c r="P170" s="69"/>
      <c r="Q170" s="72"/>
      <c r="R170" s="69"/>
      <c r="S170" s="72"/>
      <c r="T170" s="69"/>
      <c r="U170" s="72"/>
    </row>
    <row r="171" spans="1:22" ht="79.5" customHeight="1">
      <c r="A171" s="192"/>
      <c r="B171" s="192"/>
      <c r="C171" s="69" t="s">
        <v>525</v>
      </c>
      <c r="D171" s="71">
        <v>0.03</v>
      </c>
      <c r="E171" s="87" t="s">
        <v>107</v>
      </c>
      <c r="F171" s="87">
        <v>4</v>
      </c>
      <c r="G171" s="9" t="s">
        <v>526</v>
      </c>
      <c r="H171" s="78">
        <v>43132</v>
      </c>
      <c r="I171" s="78">
        <v>43159</v>
      </c>
      <c r="J171" s="106">
        <v>1</v>
      </c>
      <c r="K171" s="69"/>
      <c r="L171" s="69"/>
      <c r="M171" s="69"/>
      <c r="N171" s="106">
        <v>0.5</v>
      </c>
      <c r="O171" s="106" t="s">
        <v>616</v>
      </c>
      <c r="P171" s="69"/>
      <c r="Q171" s="72"/>
      <c r="R171" s="69"/>
      <c r="S171" s="72"/>
      <c r="T171" s="69"/>
      <c r="U171" s="72"/>
    </row>
    <row r="172" spans="1:22" ht="252">
      <c r="A172" s="192"/>
      <c r="B172" s="192"/>
      <c r="C172" s="69" t="s">
        <v>527</v>
      </c>
      <c r="D172" s="71">
        <v>0.03</v>
      </c>
      <c r="E172" s="87" t="s">
        <v>107</v>
      </c>
      <c r="F172" s="87">
        <v>4</v>
      </c>
      <c r="G172" s="9" t="s">
        <v>528</v>
      </c>
      <c r="H172" s="78">
        <v>43160</v>
      </c>
      <c r="I172" s="78">
        <v>43465</v>
      </c>
      <c r="J172" s="106">
        <v>0.25</v>
      </c>
      <c r="K172" s="69">
        <v>0.5</v>
      </c>
      <c r="L172" s="69">
        <v>0.75</v>
      </c>
      <c r="M172" s="69">
        <v>1</v>
      </c>
      <c r="N172" s="106">
        <v>0</v>
      </c>
      <c r="O172" s="106" t="s">
        <v>617</v>
      </c>
      <c r="P172" s="69"/>
      <c r="Q172" s="72"/>
      <c r="R172" s="69"/>
      <c r="S172" s="72"/>
      <c r="T172" s="69"/>
      <c r="U172" s="72"/>
    </row>
    <row r="173" spans="1:22" ht="47.25">
      <c r="A173" s="192"/>
      <c r="B173" s="192"/>
      <c r="C173" s="69" t="s">
        <v>529</v>
      </c>
      <c r="D173" s="71">
        <v>0.02</v>
      </c>
      <c r="E173" s="87" t="s">
        <v>107</v>
      </c>
      <c r="F173" s="87">
        <v>1</v>
      </c>
      <c r="G173" s="9" t="s">
        <v>530</v>
      </c>
      <c r="H173" s="78">
        <v>43132</v>
      </c>
      <c r="I173" s="78">
        <v>43159</v>
      </c>
      <c r="J173" s="106">
        <v>1</v>
      </c>
      <c r="K173" s="69"/>
      <c r="L173" s="69"/>
      <c r="M173" s="69"/>
      <c r="N173" s="106">
        <v>0</v>
      </c>
      <c r="O173" s="107"/>
      <c r="P173" s="69"/>
      <c r="Q173" s="72"/>
      <c r="R173" s="69"/>
      <c r="S173" s="72"/>
      <c r="T173" s="69"/>
      <c r="U173" s="72"/>
    </row>
    <row r="174" spans="1:22" ht="47.25">
      <c r="A174" s="193"/>
      <c r="B174" s="193"/>
      <c r="C174" s="69" t="s">
        <v>531</v>
      </c>
      <c r="D174" s="71">
        <v>0.03</v>
      </c>
      <c r="E174" s="87" t="s">
        <v>101</v>
      </c>
      <c r="F174" s="69">
        <v>1</v>
      </c>
      <c r="G174" s="9" t="s">
        <v>532</v>
      </c>
      <c r="H174" s="78">
        <v>43160</v>
      </c>
      <c r="I174" s="78">
        <v>43465</v>
      </c>
      <c r="J174" s="106">
        <v>0.25</v>
      </c>
      <c r="K174" s="69">
        <v>0.5</v>
      </c>
      <c r="L174" s="69">
        <v>0.75</v>
      </c>
      <c r="M174" s="69">
        <v>1</v>
      </c>
      <c r="N174" s="106">
        <v>0</v>
      </c>
      <c r="O174" s="107"/>
      <c r="P174" s="69"/>
      <c r="Q174" s="72"/>
      <c r="R174" s="69"/>
      <c r="S174" s="72"/>
      <c r="T174" s="69"/>
      <c r="U174" s="72"/>
    </row>
    <row r="175" spans="1:22">
      <c r="A175" s="76"/>
      <c r="B175" s="76"/>
      <c r="C175" s="90"/>
      <c r="D175" s="77">
        <f>SUM(D156:D174)</f>
        <v>0.50000000000000022</v>
      </c>
      <c r="E175" s="90"/>
      <c r="F175" s="91"/>
      <c r="G175" s="90"/>
      <c r="H175" s="90"/>
      <c r="I175" s="90"/>
      <c r="J175" s="90"/>
      <c r="K175" s="90"/>
      <c r="L175" s="90"/>
      <c r="M175" s="90"/>
      <c r="N175" s="90"/>
      <c r="O175" s="72"/>
      <c r="P175" s="72"/>
      <c r="Q175" s="72"/>
      <c r="R175" s="72"/>
      <c r="S175" s="72"/>
      <c r="T175" s="72"/>
      <c r="U175" s="72"/>
      <c r="V175" s="72"/>
    </row>
    <row r="176" spans="1:22" ht="23.25" customHeight="1">
      <c r="A176" s="214" t="s">
        <v>493</v>
      </c>
      <c r="B176" s="214"/>
      <c r="C176" s="214"/>
      <c r="D176" s="214"/>
      <c r="E176" s="214"/>
      <c r="F176" s="214"/>
      <c r="G176" s="214"/>
      <c r="H176" s="214"/>
      <c r="I176" s="214"/>
      <c r="J176" s="214"/>
      <c r="K176" s="214"/>
      <c r="L176" s="214"/>
      <c r="M176" s="214"/>
      <c r="N176" s="214"/>
      <c r="O176" s="214"/>
      <c r="P176" s="214"/>
      <c r="Q176" s="214"/>
      <c r="R176" s="214"/>
      <c r="S176" s="214"/>
      <c r="T176" s="214"/>
      <c r="U176" s="214"/>
      <c r="V176" s="214"/>
    </row>
    <row r="177" spans="1:22" ht="15.75" customHeight="1">
      <c r="A177" s="199" t="s">
        <v>99</v>
      </c>
      <c r="B177" s="199" t="s">
        <v>74</v>
      </c>
      <c r="C177" s="199" t="s">
        <v>65</v>
      </c>
      <c r="D177" s="199" t="s">
        <v>66</v>
      </c>
      <c r="E177" s="199" t="s">
        <v>67</v>
      </c>
      <c r="F177" s="218" t="s">
        <v>68</v>
      </c>
      <c r="G177" s="199" t="s">
        <v>69</v>
      </c>
      <c r="H177" s="200" t="s">
        <v>70</v>
      </c>
      <c r="I177" s="200"/>
      <c r="J177" s="200" t="s">
        <v>79</v>
      </c>
      <c r="K177" s="200"/>
      <c r="L177" s="200"/>
      <c r="M177" s="200"/>
      <c r="N177" s="176" t="s">
        <v>490</v>
      </c>
      <c r="O177" s="176"/>
      <c r="P177" s="176"/>
      <c r="Q177" s="176"/>
      <c r="R177" s="176"/>
      <c r="S177" s="176"/>
      <c r="T177" s="176"/>
      <c r="U177" s="176"/>
    </row>
    <row r="178" spans="1:22" ht="15.75">
      <c r="A178" s="199"/>
      <c r="B178" s="199"/>
      <c r="C178" s="199"/>
      <c r="D178" s="199"/>
      <c r="E178" s="199"/>
      <c r="F178" s="218"/>
      <c r="G178" s="199"/>
      <c r="H178" s="221" t="s">
        <v>71</v>
      </c>
      <c r="I178" s="221" t="s">
        <v>176</v>
      </c>
      <c r="J178" s="15" t="s">
        <v>75</v>
      </c>
      <c r="K178" s="15" t="s">
        <v>76</v>
      </c>
      <c r="L178" s="15" t="s">
        <v>77</v>
      </c>
      <c r="M178" s="15" t="s">
        <v>78</v>
      </c>
      <c r="N178" s="177" t="s">
        <v>75</v>
      </c>
      <c r="O178" s="177"/>
      <c r="P178" s="177" t="s">
        <v>76</v>
      </c>
      <c r="Q178" s="177"/>
      <c r="R178" s="177" t="s">
        <v>77</v>
      </c>
      <c r="S178" s="177"/>
      <c r="T178" s="177" t="s">
        <v>78</v>
      </c>
      <c r="U178" s="177"/>
    </row>
    <row r="179" spans="1:22" ht="31.5">
      <c r="A179" s="199"/>
      <c r="B179" s="199"/>
      <c r="C179" s="199"/>
      <c r="D179" s="199"/>
      <c r="E179" s="199"/>
      <c r="F179" s="218"/>
      <c r="G179" s="199"/>
      <c r="H179" s="221"/>
      <c r="I179" s="221"/>
      <c r="J179" s="94" t="s">
        <v>64</v>
      </c>
      <c r="K179" s="54" t="s">
        <v>64</v>
      </c>
      <c r="L179" s="54" t="s">
        <v>64</v>
      </c>
      <c r="M179" s="54" t="s">
        <v>64</v>
      </c>
      <c r="N179" s="67" t="s">
        <v>492</v>
      </c>
      <c r="O179" s="67" t="s">
        <v>491</v>
      </c>
      <c r="P179" s="67" t="s">
        <v>492</v>
      </c>
      <c r="Q179" s="67" t="s">
        <v>491</v>
      </c>
      <c r="R179" s="67" t="s">
        <v>492</v>
      </c>
      <c r="S179" s="67" t="s">
        <v>491</v>
      </c>
      <c r="T179" s="67" t="s">
        <v>492</v>
      </c>
      <c r="U179" s="67" t="s">
        <v>491</v>
      </c>
    </row>
    <row r="180" spans="1:22" ht="33.75">
      <c r="A180" s="214" t="s">
        <v>371</v>
      </c>
      <c r="B180" s="214"/>
      <c r="C180" s="214"/>
      <c r="D180" s="214"/>
      <c r="E180" s="214"/>
      <c r="F180" s="214"/>
      <c r="G180" s="214"/>
      <c r="H180" s="214"/>
      <c r="I180" s="214"/>
      <c r="J180" s="214"/>
      <c r="K180" s="214"/>
      <c r="L180" s="214"/>
      <c r="M180" s="214"/>
      <c r="N180" s="214"/>
      <c r="O180" s="214"/>
      <c r="P180" s="214"/>
      <c r="Q180" s="214"/>
      <c r="R180" s="214"/>
      <c r="S180" s="214"/>
      <c r="T180" s="214"/>
      <c r="U180" s="214"/>
      <c r="V180" s="214"/>
    </row>
    <row r="181" spans="1:22" ht="153">
      <c r="A181" s="197"/>
      <c r="B181" s="197"/>
      <c r="C181" s="45" t="s">
        <v>372</v>
      </c>
      <c r="D181" s="28">
        <v>0.25</v>
      </c>
      <c r="E181" s="59" t="s">
        <v>101</v>
      </c>
      <c r="F181" s="32">
        <v>0.9</v>
      </c>
      <c r="G181" s="46" t="s">
        <v>373</v>
      </c>
      <c r="H181" s="22">
        <v>43102</v>
      </c>
      <c r="I181" s="22">
        <v>43464</v>
      </c>
      <c r="J181" s="95"/>
      <c r="K181" s="31">
        <v>0.3</v>
      </c>
      <c r="L181" s="59"/>
      <c r="M181" s="32">
        <v>0.9</v>
      </c>
      <c r="N181" s="129">
        <v>0.2</v>
      </c>
      <c r="O181" s="100" t="s">
        <v>618</v>
      </c>
      <c r="P181" s="72"/>
      <c r="Q181" s="72"/>
      <c r="R181" s="72"/>
      <c r="S181" s="72"/>
      <c r="T181" s="72"/>
      <c r="U181" s="72"/>
    </row>
    <row r="182" spans="1:22" ht="90">
      <c r="A182" s="197"/>
      <c r="B182" s="197"/>
      <c r="C182" s="47" t="s">
        <v>374</v>
      </c>
      <c r="D182" s="28">
        <v>0.25</v>
      </c>
      <c r="E182" s="59" t="s">
        <v>101</v>
      </c>
      <c r="F182" s="32">
        <v>0.8</v>
      </c>
      <c r="G182" s="51" t="s">
        <v>375</v>
      </c>
      <c r="H182" s="22">
        <v>43102</v>
      </c>
      <c r="I182" s="22">
        <v>43464</v>
      </c>
      <c r="J182" s="95"/>
      <c r="K182" s="31">
        <v>0.3</v>
      </c>
      <c r="L182" s="59"/>
      <c r="M182" s="32">
        <v>0.8</v>
      </c>
      <c r="N182" s="129">
        <v>0.5</v>
      </c>
      <c r="O182" s="100" t="s">
        <v>619</v>
      </c>
      <c r="P182" s="72"/>
      <c r="Q182" s="72"/>
      <c r="R182" s="72"/>
      <c r="S182" s="72"/>
      <c r="T182" s="72"/>
      <c r="U182" s="72"/>
    </row>
    <row r="183" spans="1:22">
      <c r="A183" s="76"/>
      <c r="B183" s="76"/>
      <c r="C183" s="76"/>
      <c r="D183" s="77">
        <f>SUM(D181:D182)</f>
        <v>0.5</v>
      </c>
      <c r="E183" s="76"/>
      <c r="F183" s="58"/>
      <c r="G183" s="76"/>
      <c r="H183" s="76"/>
      <c r="I183" s="76"/>
      <c r="J183" s="76"/>
      <c r="K183" s="76"/>
      <c r="L183" s="76"/>
      <c r="M183" s="76"/>
      <c r="N183" s="76"/>
      <c r="O183" s="72"/>
      <c r="P183" s="72"/>
      <c r="Q183" s="72"/>
      <c r="R183" s="72"/>
      <c r="S183" s="72"/>
      <c r="T183" s="72"/>
      <c r="U183" s="72"/>
      <c r="V183" s="72"/>
    </row>
    <row r="184" spans="1:22" ht="33.75">
      <c r="A184" s="214" t="s">
        <v>493</v>
      </c>
      <c r="B184" s="214"/>
      <c r="C184" s="214"/>
      <c r="D184" s="214"/>
      <c r="E184" s="214"/>
      <c r="F184" s="214"/>
      <c r="G184" s="214"/>
      <c r="H184" s="214"/>
      <c r="I184" s="214"/>
      <c r="J184" s="214"/>
      <c r="K184" s="214"/>
      <c r="L184" s="214"/>
      <c r="M184" s="214"/>
      <c r="N184" s="214"/>
      <c r="O184" s="214"/>
      <c r="P184" s="214"/>
      <c r="Q184" s="214"/>
      <c r="R184" s="214"/>
      <c r="S184" s="214"/>
      <c r="T184" s="214"/>
      <c r="U184" s="214"/>
      <c r="V184" s="214"/>
    </row>
    <row r="185" spans="1:22" ht="18.75">
      <c r="A185" s="199" t="s">
        <v>99</v>
      </c>
      <c r="B185" s="199" t="s">
        <v>74</v>
      </c>
      <c r="C185" s="199" t="s">
        <v>65</v>
      </c>
      <c r="D185" s="199" t="s">
        <v>66</v>
      </c>
      <c r="E185" s="199" t="s">
        <v>67</v>
      </c>
      <c r="F185" s="218" t="s">
        <v>68</v>
      </c>
      <c r="G185" s="199" t="s">
        <v>69</v>
      </c>
      <c r="H185" s="200" t="s">
        <v>70</v>
      </c>
      <c r="I185" s="200"/>
      <c r="J185" s="200" t="s">
        <v>79</v>
      </c>
      <c r="K185" s="200"/>
      <c r="L185" s="200"/>
      <c r="M185" s="200"/>
      <c r="N185" s="176" t="s">
        <v>490</v>
      </c>
      <c r="O185" s="176"/>
      <c r="P185" s="176"/>
      <c r="Q185" s="176"/>
      <c r="R185" s="176"/>
      <c r="S185" s="176"/>
      <c r="T185" s="176"/>
      <c r="U185" s="176"/>
    </row>
    <row r="186" spans="1:22" ht="15.75">
      <c r="A186" s="199"/>
      <c r="B186" s="199"/>
      <c r="C186" s="199"/>
      <c r="D186" s="199"/>
      <c r="E186" s="199"/>
      <c r="F186" s="218"/>
      <c r="G186" s="199"/>
      <c r="H186" s="221" t="s">
        <v>71</v>
      </c>
      <c r="I186" s="221" t="s">
        <v>176</v>
      </c>
      <c r="J186" s="15" t="s">
        <v>75</v>
      </c>
      <c r="K186" s="15" t="s">
        <v>76</v>
      </c>
      <c r="L186" s="15" t="s">
        <v>77</v>
      </c>
      <c r="M186" s="15" t="s">
        <v>78</v>
      </c>
      <c r="N186" s="177" t="s">
        <v>75</v>
      </c>
      <c r="O186" s="177"/>
      <c r="P186" s="177" t="s">
        <v>76</v>
      </c>
      <c r="Q186" s="177"/>
      <c r="R186" s="177" t="s">
        <v>77</v>
      </c>
      <c r="S186" s="177"/>
      <c r="T186" s="177" t="s">
        <v>78</v>
      </c>
      <c r="U186" s="177"/>
    </row>
    <row r="187" spans="1:22" ht="31.5">
      <c r="A187" s="199"/>
      <c r="B187" s="199"/>
      <c r="C187" s="199"/>
      <c r="D187" s="199"/>
      <c r="E187" s="199"/>
      <c r="F187" s="218"/>
      <c r="G187" s="199"/>
      <c r="H187" s="221"/>
      <c r="I187" s="221"/>
      <c r="J187" s="94" t="s">
        <v>64</v>
      </c>
      <c r="K187" s="54" t="s">
        <v>64</v>
      </c>
      <c r="L187" s="54" t="s">
        <v>64</v>
      </c>
      <c r="M187" s="54" t="s">
        <v>64</v>
      </c>
      <c r="N187" s="67" t="s">
        <v>492</v>
      </c>
      <c r="O187" s="67" t="s">
        <v>491</v>
      </c>
      <c r="P187" s="67" t="s">
        <v>492</v>
      </c>
      <c r="Q187" s="67" t="s">
        <v>491</v>
      </c>
      <c r="R187" s="67" t="s">
        <v>492</v>
      </c>
      <c r="S187" s="67" t="s">
        <v>491</v>
      </c>
      <c r="T187" s="67" t="s">
        <v>492</v>
      </c>
      <c r="U187" s="67" t="s">
        <v>491</v>
      </c>
    </row>
    <row r="188" spans="1:22" ht="33.75">
      <c r="A188" s="214" t="s">
        <v>376</v>
      </c>
      <c r="B188" s="214"/>
      <c r="C188" s="214"/>
      <c r="D188" s="214"/>
      <c r="E188" s="214"/>
      <c r="F188" s="214"/>
      <c r="G188" s="214"/>
      <c r="H188" s="214"/>
      <c r="I188" s="214"/>
      <c r="J188" s="214"/>
      <c r="K188" s="214"/>
      <c r="L188" s="214"/>
      <c r="M188" s="214"/>
      <c r="N188" s="214"/>
      <c r="O188" s="214"/>
      <c r="P188" s="214"/>
      <c r="Q188" s="214"/>
      <c r="R188" s="214"/>
      <c r="S188" s="214"/>
      <c r="T188" s="214"/>
      <c r="U188" s="214"/>
      <c r="V188" s="214"/>
    </row>
    <row r="189" spans="1:22" ht="280.5">
      <c r="A189" s="198" t="s">
        <v>178</v>
      </c>
      <c r="B189" s="182" t="s">
        <v>179</v>
      </c>
      <c r="C189" s="33" t="s">
        <v>377</v>
      </c>
      <c r="D189" s="34">
        <v>0.09</v>
      </c>
      <c r="E189" s="59" t="s">
        <v>107</v>
      </c>
      <c r="F189" s="59">
        <v>4</v>
      </c>
      <c r="G189" s="59" t="s">
        <v>378</v>
      </c>
      <c r="H189" s="29">
        <v>43101</v>
      </c>
      <c r="I189" s="29">
        <v>43465</v>
      </c>
      <c r="J189" s="34">
        <v>0.25</v>
      </c>
      <c r="K189" s="30">
        <v>2</v>
      </c>
      <c r="L189" s="30">
        <v>3</v>
      </c>
      <c r="M189" s="30">
        <v>4</v>
      </c>
      <c r="N189" s="42">
        <v>0.5</v>
      </c>
      <c r="O189" s="122" t="s">
        <v>620</v>
      </c>
      <c r="P189" s="72"/>
      <c r="Q189" s="72"/>
      <c r="R189" s="72"/>
      <c r="S189" s="72"/>
      <c r="T189" s="72"/>
      <c r="U189" s="72"/>
    </row>
    <row r="190" spans="1:22" ht="76.5">
      <c r="A190" s="198"/>
      <c r="B190" s="182"/>
      <c r="C190" s="59" t="s">
        <v>379</v>
      </c>
      <c r="D190" s="34">
        <v>0.04</v>
      </c>
      <c r="E190" s="59" t="s">
        <v>107</v>
      </c>
      <c r="F190" s="59">
        <v>1</v>
      </c>
      <c r="G190" s="59" t="s">
        <v>380</v>
      </c>
      <c r="H190" s="29">
        <v>43101</v>
      </c>
      <c r="I190" s="29">
        <v>43465</v>
      </c>
      <c r="J190" s="34">
        <v>0.25</v>
      </c>
      <c r="K190" s="35">
        <v>0.5</v>
      </c>
      <c r="L190" s="35">
        <v>0.75</v>
      </c>
      <c r="M190" s="35">
        <v>1</v>
      </c>
      <c r="N190" s="42">
        <v>0.25</v>
      </c>
      <c r="O190" s="122" t="s">
        <v>621</v>
      </c>
      <c r="P190" s="72"/>
      <c r="Q190" s="72"/>
      <c r="R190" s="72"/>
      <c r="S190" s="72"/>
      <c r="T190" s="72"/>
      <c r="U190" s="72"/>
    </row>
    <row r="191" spans="1:22" ht="153">
      <c r="A191" s="198"/>
      <c r="B191" s="182"/>
      <c r="C191" s="59" t="s">
        <v>381</v>
      </c>
      <c r="D191" s="34">
        <v>0.09</v>
      </c>
      <c r="E191" s="59" t="s">
        <v>107</v>
      </c>
      <c r="F191" s="59">
        <v>2</v>
      </c>
      <c r="G191" s="59" t="s">
        <v>382</v>
      </c>
      <c r="H191" s="29">
        <v>43101</v>
      </c>
      <c r="I191" s="29">
        <v>43373</v>
      </c>
      <c r="J191" s="34">
        <v>0.5</v>
      </c>
      <c r="K191" s="30"/>
      <c r="L191" s="30">
        <v>2</v>
      </c>
      <c r="M191" s="30"/>
      <c r="N191" s="42">
        <v>0</v>
      </c>
      <c r="O191" s="130" t="s">
        <v>622</v>
      </c>
      <c r="P191" s="72"/>
      <c r="Q191" s="72"/>
      <c r="R191" s="72"/>
      <c r="S191" s="72"/>
      <c r="T191" s="72"/>
      <c r="U191" s="72"/>
    </row>
    <row r="192" spans="1:22" ht="382.5">
      <c r="A192" s="198"/>
      <c r="B192" s="182"/>
      <c r="C192" s="59" t="s">
        <v>383</v>
      </c>
      <c r="D192" s="34">
        <v>0.09</v>
      </c>
      <c r="E192" s="59" t="s">
        <v>107</v>
      </c>
      <c r="F192" s="59">
        <v>0.4</v>
      </c>
      <c r="G192" s="59" t="s">
        <v>384</v>
      </c>
      <c r="H192" s="29">
        <v>43101</v>
      </c>
      <c r="I192" s="29">
        <v>43465</v>
      </c>
      <c r="J192" s="34">
        <v>0.25</v>
      </c>
      <c r="K192" s="36">
        <v>0.2</v>
      </c>
      <c r="L192" s="36">
        <v>0.3</v>
      </c>
      <c r="M192" s="36">
        <v>0.4</v>
      </c>
      <c r="N192" s="42">
        <v>0.25</v>
      </c>
      <c r="O192" s="122" t="s">
        <v>623</v>
      </c>
      <c r="P192" s="72"/>
      <c r="Q192" s="72"/>
      <c r="R192" s="72"/>
      <c r="S192" s="72"/>
      <c r="T192" s="72"/>
      <c r="U192" s="72"/>
    </row>
    <row r="193" spans="1:22" ht="191.25">
      <c r="A193" s="198"/>
      <c r="B193" s="182"/>
      <c r="C193" s="59" t="s">
        <v>385</v>
      </c>
      <c r="D193" s="34">
        <v>0.04</v>
      </c>
      <c r="E193" s="59" t="s">
        <v>107</v>
      </c>
      <c r="F193" s="59">
        <v>4</v>
      </c>
      <c r="G193" s="59" t="s">
        <v>386</v>
      </c>
      <c r="H193" s="29">
        <v>43101</v>
      </c>
      <c r="I193" s="29">
        <v>43465</v>
      </c>
      <c r="J193" s="34">
        <v>0.25</v>
      </c>
      <c r="K193" s="30">
        <v>2</v>
      </c>
      <c r="L193" s="30">
        <v>3</v>
      </c>
      <c r="M193" s="30">
        <v>4</v>
      </c>
      <c r="N193" s="42">
        <v>0.25</v>
      </c>
      <c r="O193" s="130" t="s">
        <v>624</v>
      </c>
      <c r="P193" s="72"/>
      <c r="Q193" s="72"/>
      <c r="R193" s="72"/>
      <c r="S193" s="72"/>
      <c r="T193" s="72"/>
      <c r="U193" s="72"/>
    </row>
    <row r="194" spans="1:22" ht="293.25">
      <c r="A194" s="198"/>
      <c r="B194" s="182"/>
      <c r="C194" s="59" t="s">
        <v>387</v>
      </c>
      <c r="D194" s="34">
        <v>0.06</v>
      </c>
      <c r="E194" s="59" t="s">
        <v>107</v>
      </c>
      <c r="F194" s="59">
        <v>6</v>
      </c>
      <c r="G194" s="59" t="s">
        <v>388</v>
      </c>
      <c r="H194" s="29">
        <v>43101</v>
      </c>
      <c r="I194" s="29">
        <v>43465</v>
      </c>
      <c r="J194" s="34">
        <v>0.25</v>
      </c>
      <c r="K194" s="30">
        <v>3</v>
      </c>
      <c r="L194" s="30">
        <v>4</v>
      </c>
      <c r="M194" s="30">
        <v>6</v>
      </c>
      <c r="N194" s="42">
        <v>0.5</v>
      </c>
      <c r="O194" s="130" t="s">
        <v>625</v>
      </c>
      <c r="P194" s="72"/>
      <c r="Q194" s="72"/>
      <c r="R194" s="72"/>
      <c r="S194" s="72"/>
      <c r="T194" s="72"/>
      <c r="U194" s="72"/>
    </row>
    <row r="195" spans="1:22" ht="409.5">
      <c r="A195" s="198"/>
      <c r="B195" s="182"/>
      <c r="C195" s="59" t="s">
        <v>389</v>
      </c>
      <c r="D195" s="34">
        <v>0.09</v>
      </c>
      <c r="E195" s="59" t="s">
        <v>107</v>
      </c>
      <c r="F195" s="59">
        <v>4</v>
      </c>
      <c r="G195" s="59" t="s">
        <v>390</v>
      </c>
      <c r="H195" s="29">
        <v>43101</v>
      </c>
      <c r="I195" s="29">
        <v>43465</v>
      </c>
      <c r="J195" s="34">
        <v>0.25</v>
      </c>
      <c r="K195" s="30">
        <v>2</v>
      </c>
      <c r="L195" s="30">
        <v>3</v>
      </c>
      <c r="M195" s="30">
        <v>4</v>
      </c>
      <c r="N195" s="42">
        <v>0.25</v>
      </c>
      <c r="O195" s="130" t="s">
        <v>626</v>
      </c>
      <c r="P195" s="72"/>
      <c r="Q195" s="72"/>
      <c r="R195" s="72"/>
      <c r="S195" s="72"/>
      <c r="T195" s="72"/>
      <c r="U195" s="72"/>
    </row>
    <row r="196" spans="1:22">
      <c r="A196" s="76"/>
      <c r="B196" s="76"/>
      <c r="C196" s="76"/>
      <c r="D196" s="77">
        <f>SUM(D189:D195)</f>
        <v>0.5</v>
      </c>
      <c r="E196" s="76"/>
      <c r="F196" s="58"/>
      <c r="G196" s="76"/>
      <c r="H196" s="76"/>
      <c r="I196" s="76"/>
      <c r="J196" s="76"/>
      <c r="K196" s="76"/>
      <c r="L196" s="76"/>
      <c r="M196" s="76"/>
      <c r="N196" s="76"/>
      <c r="O196" s="72"/>
      <c r="P196" s="72"/>
      <c r="Q196" s="72"/>
      <c r="R196" s="72"/>
      <c r="S196" s="72"/>
      <c r="T196" s="72"/>
      <c r="U196" s="72"/>
      <c r="V196" s="72"/>
    </row>
    <row r="197" spans="1:22" ht="33.75">
      <c r="A197" s="214" t="s">
        <v>493</v>
      </c>
      <c r="B197" s="214"/>
      <c r="C197" s="214"/>
      <c r="D197" s="214"/>
      <c r="E197" s="214"/>
      <c r="F197" s="214"/>
      <c r="G197" s="214"/>
      <c r="H197" s="214"/>
      <c r="I197" s="214"/>
      <c r="J197" s="214"/>
      <c r="K197" s="214"/>
      <c r="L197" s="214"/>
      <c r="M197" s="214"/>
      <c r="N197" s="214"/>
      <c r="O197" s="214"/>
      <c r="P197" s="214"/>
      <c r="Q197" s="214"/>
      <c r="R197" s="214"/>
      <c r="S197" s="214"/>
      <c r="T197" s="214"/>
      <c r="U197" s="214"/>
      <c r="V197" s="214"/>
    </row>
    <row r="198" spans="1:22" ht="18.75">
      <c r="A198" s="199" t="s">
        <v>99</v>
      </c>
      <c r="B198" s="199" t="s">
        <v>74</v>
      </c>
      <c r="C198" s="199" t="s">
        <v>65</v>
      </c>
      <c r="D198" s="199" t="s">
        <v>66</v>
      </c>
      <c r="E198" s="199" t="s">
        <v>67</v>
      </c>
      <c r="F198" s="218" t="s">
        <v>68</v>
      </c>
      <c r="G198" s="199" t="s">
        <v>69</v>
      </c>
      <c r="H198" s="200" t="s">
        <v>70</v>
      </c>
      <c r="I198" s="200"/>
      <c r="J198" s="200" t="s">
        <v>79</v>
      </c>
      <c r="K198" s="200"/>
      <c r="L198" s="200"/>
      <c r="M198" s="200"/>
      <c r="N198" s="176" t="s">
        <v>490</v>
      </c>
      <c r="O198" s="176"/>
      <c r="P198" s="176"/>
      <c r="Q198" s="176"/>
      <c r="R198" s="176"/>
      <c r="S198" s="176"/>
      <c r="T198" s="176"/>
      <c r="U198" s="176"/>
    </row>
    <row r="199" spans="1:22" ht="15.75">
      <c r="A199" s="199"/>
      <c r="B199" s="199"/>
      <c r="C199" s="199"/>
      <c r="D199" s="199"/>
      <c r="E199" s="199"/>
      <c r="F199" s="218"/>
      <c r="G199" s="199"/>
      <c r="H199" s="221" t="s">
        <v>71</v>
      </c>
      <c r="I199" s="221" t="s">
        <v>176</v>
      </c>
      <c r="J199" s="15" t="s">
        <v>75</v>
      </c>
      <c r="K199" s="15" t="s">
        <v>76</v>
      </c>
      <c r="L199" s="15" t="s">
        <v>77</v>
      </c>
      <c r="M199" s="15" t="s">
        <v>78</v>
      </c>
      <c r="N199" s="177" t="s">
        <v>75</v>
      </c>
      <c r="O199" s="177"/>
      <c r="P199" s="177" t="s">
        <v>76</v>
      </c>
      <c r="Q199" s="177"/>
      <c r="R199" s="177" t="s">
        <v>77</v>
      </c>
      <c r="S199" s="177"/>
      <c r="T199" s="177" t="s">
        <v>78</v>
      </c>
      <c r="U199" s="177"/>
    </row>
    <row r="200" spans="1:22" ht="31.5">
      <c r="A200" s="199"/>
      <c r="B200" s="199"/>
      <c r="C200" s="199"/>
      <c r="D200" s="199"/>
      <c r="E200" s="199"/>
      <c r="F200" s="218"/>
      <c r="G200" s="199"/>
      <c r="H200" s="221"/>
      <c r="I200" s="221"/>
      <c r="J200" s="94" t="s">
        <v>64</v>
      </c>
      <c r="K200" s="54" t="s">
        <v>64</v>
      </c>
      <c r="L200" s="54" t="s">
        <v>64</v>
      </c>
      <c r="M200" s="54" t="s">
        <v>64</v>
      </c>
      <c r="N200" s="67" t="s">
        <v>492</v>
      </c>
      <c r="O200" s="67" t="s">
        <v>491</v>
      </c>
      <c r="P200" s="67" t="s">
        <v>492</v>
      </c>
      <c r="Q200" s="67" t="s">
        <v>491</v>
      </c>
      <c r="R200" s="67" t="s">
        <v>492</v>
      </c>
      <c r="S200" s="67" t="s">
        <v>491</v>
      </c>
      <c r="T200" s="67" t="s">
        <v>492</v>
      </c>
      <c r="U200" s="67" t="s">
        <v>491</v>
      </c>
    </row>
    <row r="201" spans="1:22" ht="33.75">
      <c r="A201" s="214" t="s">
        <v>391</v>
      </c>
      <c r="B201" s="214"/>
      <c r="C201" s="214"/>
      <c r="D201" s="214"/>
      <c r="E201" s="214"/>
      <c r="F201" s="214"/>
      <c r="G201" s="214"/>
      <c r="H201" s="214"/>
      <c r="I201" s="214"/>
      <c r="J201" s="214"/>
      <c r="K201" s="214"/>
      <c r="L201" s="214"/>
      <c r="M201" s="214"/>
      <c r="N201" s="214"/>
      <c r="O201" s="214"/>
      <c r="P201" s="214"/>
      <c r="Q201" s="214"/>
      <c r="R201" s="214"/>
      <c r="S201" s="214"/>
      <c r="T201" s="214"/>
      <c r="U201" s="214"/>
      <c r="V201" s="214"/>
    </row>
    <row r="202" spans="1:22" ht="299.25">
      <c r="A202" s="194" t="s">
        <v>178</v>
      </c>
      <c r="B202" s="194" t="s">
        <v>179</v>
      </c>
      <c r="C202" s="101" t="s">
        <v>392</v>
      </c>
      <c r="D202" s="37">
        <v>1.125E-2</v>
      </c>
      <c r="E202" s="24" t="s">
        <v>107</v>
      </c>
      <c r="F202" s="16">
        <v>150</v>
      </c>
      <c r="G202" s="59" t="s">
        <v>393</v>
      </c>
      <c r="H202" s="29">
        <v>43101</v>
      </c>
      <c r="I202" s="29">
        <v>43404</v>
      </c>
      <c r="J202" s="24">
        <v>0.3</v>
      </c>
      <c r="K202" s="24">
        <v>0.6</v>
      </c>
      <c r="L202" s="24">
        <v>0.9</v>
      </c>
      <c r="M202" s="24">
        <v>1</v>
      </c>
      <c r="N202" s="24">
        <v>0.81</v>
      </c>
      <c r="O202" s="95" t="s">
        <v>627</v>
      </c>
      <c r="P202" s="72"/>
      <c r="Q202" s="72"/>
      <c r="R202" s="72"/>
      <c r="S202" s="72"/>
      <c r="T202" s="72"/>
      <c r="U202" s="72"/>
    </row>
    <row r="203" spans="1:22" ht="60">
      <c r="A203" s="195"/>
      <c r="B203" s="195"/>
      <c r="C203" s="101" t="s">
        <v>394</v>
      </c>
      <c r="D203" s="37">
        <v>6.2500000000000003E-3</v>
      </c>
      <c r="E203" s="24" t="s">
        <v>107</v>
      </c>
      <c r="F203" s="16">
        <v>1</v>
      </c>
      <c r="G203" s="182" t="s">
        <v>395</v>
      </c>
      <c r="H203" s="196">
        <v>43101</v>
      </c>
      <c r="I203" s="196">
        <v>43220</v>
      </c>
      <c r="J203" s="24">
        <v>0.75</v>
      </c>
      <c r="K203" s="24">
        <v>1</v>
      </c>
      <c r="L203" s="24"/>
      <c r="M203" s="24"/>
      <c r="N203" s="24">
        <v>0.4</v>
      </c>
      <c r="O203" s="182" t="s">
        <v>628</v>
      </c>
      <c r="P203" s="72"/>
      <c r="Q203" s="72"/>
      <c r="R203" s="72"/>
      <c r="S203" s="72"/>
      <c r="T203" s="72"/>
      <c r="U203" s="72"/>
    </row>
    <row r="204" spans="1:22" ht="60">
      <c r="A204" s="195"/>
      <c r="B204" s="195"/>
      <c r="C204" s="101" t="s">
        <v>396</v>
      </c>
      <c r="D204" s="37">
        <v>6.2500000000000003E-3</v>
      </c>
      <c r="E204" s="24" t="s">
        <v>107</v>
      </c>
      <c r="F204" s="16">
        <v>3</v>
      </c>
      <c r="G204" s="182"/>
      <c r="H204" s="196"/>
      <c r="I204" s="196"/>
      <c r="J204" s="24">
        <v>0.75</v>
      </c>
      <c r="K204" s="24">
        <v>1</v>
      </c>
      <c r="L204" s="24"/>
      <c r="M204" s="24"/>
      <c r="N204" s="24">
        <v>0.4</v>
      </c>
      <c r="O204" s="182" t="s">
        <v>629</v>
      </c>
      <c r="P204" s="72"/>
      <c r="Q204" s="72"/>
      <c r="R204" s="72"/>
      <c r="S204" s="72"/>
      <c r="T204" s="72"/>
      <c r="U204" s="72"/>
    </row>
    <row r="205" spans="1:22" ht="299.25">
      <c r="A205" s="195"/>
      <c r="B205" s="195"/>
      <c r="C205" s="101" t="s">
        <v>397</v>
      </c>
      <c r="D205" s="37">
        <v>1.125E-2</v>
      </c>
      <c r="E205" s="24" t="s">
        <v>107</v>
      </c>
      <c r="F205" s="16">
        <v>3</v>
      </c>
      <c r="G205" s="59" t="s">
        <v>398</v>
      </c>
      <c r="H205" s="29">
        <v>43101</v>
      </c>
      <c r="I205" s="29">
        <v>43251</v>
      </c>
      <c r="J205" s="24">
        <v>0.6</v>
      </c>
      <c r="K205" s="24">
        <v>1</v>
      </c>
      <c r="L205" s="24"/>
      <c r="M205" s="24"/>
      <c r="N205" s="24">
        <v>0.2</v>
      </c>
      <c r="O205" s="95" t="s">
        <v>630</v>
      </c>
      <c r="P205" s="72"/>
      <c r="Q205" s="72"/>
      <c r="R205" s="72"/>
      <c r="S205" s="72"/>
      <c r="T205" s="72"/>
      <c r="U205" s="72"/>
    </row>
    <row r="206" spans="1:22" ht="409.5">
      <c r="A206" s="195"/>
      <c r="B206" s="195"/>
      <c r="C206" s="101" t="s">
        <v>399</v>
      </c>
      <c r="D206" s="37">
        <v>1.125E-2</v>
      </c>
      <c r="E206" s="24" t="s">
        <v>107</v>
      </c>
      <c r="F206" s="16">
        <v>1</v>
      </c>
      <c r="G206" s="59" t="s">
        <v>400</v>
      </c>
      <c r="H206" s="29">
        <v>43101</v>
      </c>
      <c r="I206" s="29">
        <v>43434</v>
      </c>
      <c r="J206" s="24">
        <v>0.27</v>
      </c>
      <c r="K206" s="24">
        <v>0.54</v>
      </c>
      <c r="L206" s="24">
        <v>0.81</v>
      </c>
      <c r="M206" s="24">
        <v>1</v>
      </c>
      <c r="N206" s="24">
        <v>0</v>
      </c>
      <c r="O206" s="95" t="s">
        <v>631</v>
      </c>
      <c r="P206" s="72"/>
      <c r="Q206" s="72"/>
      <c r="R206" s="72"/>
      <c r="S206" s="72"/>
      <c r="T206" s="72"/>
      <c r="U206" s="72"/>
    </row>
    <row r="207" spans="1:22" ht="283.5">
      <c r="A207" s="195"/>
      <c r="B207" s="195"/>
      <c r="C207" s="43" t="s">
        <v>401</v>
      </c>
      <c r="D207" s="37">
        <v>1.125E-2</v>
      </c>
      <c r="E207" s="24" t="s">
        <v>101</v>
      </c>
      <c r="F207" s="24">
        <v>0.9</v>
      </c>
      <c r="G207" s="59" t="s">
        <v>402</v>
      </c>
      <c r="H207" s="29">
        <v>43101</v>
      </c>
      <c r="I207" s="29">
        <v>43434</v>
      </c>
      <c r="J207" s="24">
        <v>0.27</v>
      </c>
      <c r="K207" s="24">
        <v>0.54</v>
      </c>
      <c r="L207" s="24">
        <v>0.81</v>
      </c>
      <c r="M207" s="24">
        <v>1</v>
      </c>
      <c r="N207" s="24">
        <v>0.15</v>
      </c>
      <c r="O207" s="95" t="s">
        <v>632</v>
      </c>
      <c r="P207" s="72"/>
      <c r="Q207" s="72"/>
      <c r="R207" s="72"/>
      <c r="S207" s="72"/>
      <c r="T207" s="72"/>
      <c r="U207" s="72"/>
    </row>
    <row r="208" spans="1:22" ht="204.75">
      <c r="A208" s="195"/>
      <c r="B208" s="195"/>
      <c r="C208" s="43" t="s">
        <v>403</v>
      </c>
      <c r="D208" s="37">
        <v>1.125E-2</v>
      </c>
      <c r="E208" s="24" t="s">
        <v>107</v>
      </c>
      <c r="F208" s="16">
        <v>2</v>
      </c>
      <c r="G208" s="59" t="s">
        <v>404</v>
      </c>
      <c r="H208" s="29">
        <v>43101</v>
      </c>
      <c r="I208" s="29">
        <v>43434</v>
      </c>
      <c r="J208" s="24">
        <v>0.27</v>
      </c>
      <c r="K208" s="24">
        <v>0.54</v>
      </c>
      <c r="L208" s="24">
        <v>0.81</v>
      </c>
      <c r="M208" s="24">
        <v>1</v>
      </c>
      <c r="N208" s="24">
        <v>0.15</v>
      </c>
      <c r="O208" s="95" t="s">
        <v>633</v>
      </c>
      <c r="P208" s="72"/>
      <c r="Q208" s="72"/>
      <c r="R208" s="72"/>
      <c r="S208" s="72"/>
      <c r="T208" s="72"/>
      <c r="U208" s="72"/>
    </row>
    <row r="209" spans="1:21" ht="220.5">
      <c r="A209" s="195"/>
      <c r="B209" s="195"/>
      <c r="C209" s="43" t="s">
        <v>405</v>
      </c>
      <c r="D209" s="37">
        <v>1.125E-2</v>
      </c>
      <c r="E209" s="24" t="s">
        <v>107</v>
      </c>
      <c r="F209" s="16">
        <v>1</v>
      </c>
      <c r="G209" s="59" t="s">
        <v>406</v>
      </c>
      <c r="H209" s="29">
        <v>43101</v>
      </c>
      <c r="I209" s="29">
        <v>43434</v>
      </c>
      <c r="J209" s="24">
        <v>0.27</v>
      </c>
      <c r="K209" s="24">
        <v>0.54</v>
      </c>
      <c r="L209" s="24">
        <v>0.81</v>
      </c>
      <c r="M209" s="24">
        <v>1</v>
      </c>
      <c r="N209" s="24">
        <v>0.15</v>
      </c>
      <c r="O209" s="95" t="s">
        <v>634</v>
      </c>
      <c r="P209" s="72"/>
      <c r="Q209" s="72"/>
      <c r="R209" s="72"/>
      <c r="S209" s="72"/>
      <c r="T209" s="72"/>
      <c r="U209" s="72"/>
    </row>
    <row r="210" spans="1:21" ht="409.5">
      <c r="A210" s="195"/>
      <c r="B210" s="195"/>
      <c r="C210" s="101" t="s">
        <v>407</v>
      </c>
      <c r="D210" s="37">
        <v>1.125E-2</v>
      </c>
      <c r="E210" s="24" t="s">
        <v>107</v>
      </c>
      <c r="F210" s="16">
        <v>1</v>
      </c>
      <c r="G210" s="59" t="s">
        <v>408</v>
      </c>
      <c r="H210" s="29">
        <v>43101</v>
      </c>
      <c r="I210" s="29">
        <v>43404</v>
      </c>
      <c r="J210" s="24">
        <v>0.3</v>
      </c>
      <c r="K210" s="24">
        <v>0.6</v>
      </c>
      <c r="L210" s="24">
        <v>0.9</v>
      </c>
      <c r="M210" s="24">
        <v>1</v>
      </c>
      <c r="N210" s="24">
        <v>0.15</v>
      </c>
      <c r="O210" s="95" t="s">
        <v>635</v>
      </c>
      <c r="P210" s="72"/>
      <c r="Q210" s="72"/>
      <c r="R210" s="72"/>
      <c r="S210" s="72"/>
      <c r="T210" s="72"/>
      <c r="U210" s="72"/>
    </row>
    <row r="211" spans="1:21" ht="75">
      <c r="A211" s="195"/>
      <c r="B211" s="195"/>
      <c r="C211" s="101" t="s">
        <v>409</v>
      </c>
      <c r="D211" s="37">
        <v>1.125E-2</v>
      </c>
      <c r="E211" s="24" t="s">
        <v>107</v>
      </c>
      <c r="F211" s="16">
        <v>1</v>
      </c>
      <c r="G211" s="59" t="s">
        <v>410</v>
      </c>
      <c r="H211" s="29">
        <v>43101</v>
      </c>
      <c r="I211" s="29">
        <v>43373</v>
      </c>
      <c r="J211" s="24">
        <v>0.33</v>
      </c>
      <c r="K211" s="24">
        <v>0.66</v>
      </c>
      <c r="L211" s="24">
        <v>1</v>
      </c>
      <c r="M211" s="24"/>
      <c r="N211" s="24">
        <v>0</v>
      </c>
      <c r="O211" s="95" t="s">
        <v>636</v>
      </c>
      <c r="P211" s="72"/>
      <c r="Q211" s="72"/>
      <c r="R211" s="72"/>
      <c r="S211" s="72"/>
      <c r="T211" s="72"/>
      <c r="U211" s="72"/>
    </row>
    <row r="212" spans="1:21" ht="409.5">
      <c r="A212" s="195"/>
      <c r="B212" s="195"/>
      <c r="C212" s="101" t="s">
        <v>411</v>
      </c>
      <c r="D212" s="37">
        <v>1.125E-2</v>
      </c>
      <c r="E212" s="24" t="s">
        <v>101</v>
      </c>
      <c r="F212" s="24">
        <v>0.9</v>
      </c>
      <c r="G212" s="59" t="s">
        <v>412</v>
      </c>
      <c r="H212" s="29">
        <v>43101</v>
      </c>
      <c r="I212" s="29">
        <v>43434</v>
      </c>
      <c r="J212" s="24">
        <v>0.27</v>
      </c>
      <c r="K212" s="24">
        <v>0.54</v>
      </c>
      <c r="L212" s="24">
        <v>0.81</v>
      </c>
      <c r="M212" s="24">
        <v>1</v>
      </c>
      <c r="N212" s="24">
        <v>0.15</v>
      </c>
      <c r="O212" s="95" t="s">
        <v>637</v>
      </c>
      <c r="P212" s="72"/>
      <c r="Q212" s="72"/>
      <c r="R212" s="72"/>
      <c r="S212" s="72"/>
      <c r="T212" s="72"/>
      <c r="U212" s="72"/>
    </row>
    <row r="213" spans="1:21" ht="409.5">
      <c r="A213" s="195"/>
      <c r="B213" s="195"/>
      <c r="C213" s="101" t="s">
        <v>413</v>
      </c>
      <c r="D213" s="37">
        <v>1.125E-2</v>
      </c>
      <c r="E213" s="24" t="s">
        <v>101</v>
      </c>
      <c r="F213" s="24">
        <v>1</v>
      </c>
      <c r="G213" s="59" t="s">
        <v>414</v>
      </c>
      <c r="H213" s="29">
        <v>43101</v>
      </c>
      <c r="I213" s="29">
        <v>43465</v>
      </c>
      <c r="J213" s="24">
        <v>0.24</v>
      </c>
      <c r="K213" s="24">
        <v>0.48</v>
      </c>
      <c r="L213" s="24">
        <v>0.72</v>
      </c>
      <c r="M213" s="24">
        <v>1</v>
      </c>
      <c r="N213" s="24">
        <v>0.24</v>
      </c>
      <c r="O213" s="95" t="s">
        <v>638</v>
      </c>
      <c r="P213" s="72"/>
      <c r="Q213" s="72"/>
      <c r="R213" s="72"/>
      <c r="S213" s="72"/>
      <c r="T213" s="72"/>
      <c r="U213" s="72"/>
    </row>
    <row r="214" spans="1:21" ht="252">
      <c r="A214" s="195"/>
      <c r="B214" s="195"/>
      <c r="C214" s="101" t="s">
        <v>415</v>
      </c>
      <c r="D214" s="37">
        <v>3.125E-2</v>
      </c>
      <c r="E214" s="24" t="s">
        <v>101</v>
      </c>
      <c r="F214" s="24">
        <v>1</v>
      </c>
      <c r="G214" s="59" t="s">
        <v>416</v>
      </c>
      <c r="H214" s="29">
        <v>43101</v>
      </c>
      <c r="I214" s="29">
        <v>43465</v>
      </c>
      <c r="J214" s="24">
        <v>0.24</v>
      </c>
      <c r="K214" s="24">
        <v>0.48</v>
      </c>
      <c r="L214" s="24">
        <v>0.72</v>
      </c>
      <c r="M214" s="24">
        <v>1</v>
      </c>
      <c r="N214" s="24">
        <v>0.15</v>
      </c>
      <c r="O214" s="95" t="s">
        <v>639</v>
      </c>
      <c r="P214" s="72"/>
      <c r="Q214" s="72"/>
      <c r="R214" s="72"/>
      <c r="S214" s="72"/>
      <c r="T214" s="72"/>
      <c r="U214" s="72"/>
    </row>
    <row r="215" spans="1:21" ht="78.75">
      <c r="A215" s="195"/>
      <c r="B215" s="195"/>
      <c r="C215" s="101" t="s">
        <v>417</v>
      </c>
      <c r="D215" s="37">
        <v>3.125E-2</v>
      </c>
      <c r="E215" s="24" t="s">
        <v>101</v>
      </c>
      <c r="F215" s="24">
        <v>1</v>
      </c>
      <c r="G215" s="59" t="s">
        <v>418</v>
      </c>
      <c r="H215" s="29">
        <v>43101</v>
      </c>
      <c r="I215" s="29">
        <v>43465</v>
      </c>
      <c r="J215" s="24">
        <v>0.24</v>
      </c>
      <c r="K215" s="24">
        <v>0.48</v>
      </c>
      <c r="L215" s="24">
        <v>0.72</v>
      </c>
      <c r="M215" s="24">
        <v>1</v>
      </c>
      <c r="N215" s="24">
        <v>0.02</v>
      </c>
      <c r="O215" s="95" t="s">
        <v>640</v>
      </c>
      <c r="P215" s="72"/>
      <c r="Q215" s="72"/>
      <c r="R215" s="72"/>
      <c r="S215" s="72"/>
      <c r="T215" s="72"/>
      <c r="U215" s="72"/>
    </row>
    <row r="216" spans="1:21" ht="409.5">
      <c r="A216" s="195"/>
      <c r="B216" s="195"/>
      <c r="C216" s="101" t="s">
        <v>419</v>
      </c>
      <c r="D216" s="37">
        <v>3.125E-2</v>
      </c>
      <c r="E216" s="24" t="s">
        <v>101</v>
      </c>
      <c r="F216" s="24">
        <v>0.9</v>
      </c>
      <c r="G216" s="59" t="s">
        <v>420</v>
      </c>
      <c r="H216" s="29">
        <v>43101</v>
      </c>
      <c r="I216" s="29">
        <v>43465</v>
      </c>
      <c r="J216" s="24">
        <v>0.24</v>
      </c>
      <c r="K216" s="24">
        <v>0.48</v>
      </c>
      <c r="L216" s="24">
        <v>0.72</v>
      </c>
      <c r="M216" s="24">
        <v>1</v>
      </c>
      <c r="N216" s="24">
        <v>0.24</v>
      </c>
      <c r="O216" s="95" t="s">
        <v>641</v>
      </c>
      <c r="P216" s="72"/>
      <c r="Q216" s="72"/>
      <c r="R216" s="72"/>
      <c r="S216" s="72"/>
      <c r="T216" s="72"/>
      <c r="U216" s="72"/>
    </row>
    <row r="217" spans="1:21" ht="346.5">
      <c r="A217" s="195"/>
      <c r="B217" s="195"/>
      <c r="C217" s="101" t="s">
        <v>421</v>
      </c>
      <c r="D217" s="37">
        <v>3.125E-2</v>
      </c>
      <c r="E217" s="24" t="s">
        <v>101</v>
      </c>
      <c r="F217" s="24">
        <v>0.9</v>
      </c>
      <c r="G217" s="59" t="s">
        <v>422</v>
      </c>
      <c r="H217" s="29">
        <v>43101</v>
      </c>
      <c r="I217" s="29">
        <v>43465</v>
      </c>
      <c r="J217" s="24">
        <v>0.24</v>
      </c>
      <c r="K217" s="24">
        <v>0.48</v>
      </c>
      <c r="L217" s="24">
        <v>0.72</v>
      </c>
      <c r="M217" s="24">
        <v>1</v>
      </c>
      <c r="N217" s="24">
        <v>0.24</v>
      </c>
      <c r="O217" s="95" t="s">
        <v>642</v>
      </c>
      <c r="P217" s="72"/>
      <c r="Q217" s="72"/>
      <c r="R217" s="72"/>
      <c r="S217" s="72"/>
      <c r="T217" s="72"/>
      <c r="U217" s="72"/>
    </row>
    <row r="218" spans="1:21" ht="60">
      <c r="A218" s="195"/>
      <c r="B218" s="195"/>
      <c r="C218" s="101" t="s">
        <v>423</v>
      </c>
      <c r="D218" s="37">
        <v>2.5000000000000001E-2</v>
      </c>
      <c r="E218" s="24" t="s">
        <v>101</v>
      </c>
      <c r="F218" s="24">
        <v>0.7</v>
      </c>
      <c r="G218" s="59" t="s">
        <v>424</v>
      </c>
      <c r="H218" s="29">
        <v>43101</v>
      </c>
      <c r="I218" s="29">
        <v>43434</v>
      </c>
      <c r="J218" s="24">
        <v>0.27</v>
      </c>
      <c r="K218" s="24">
        <v>0.54</v>
      </c>
      <c r="L218" s="24">
        <v>0.81</v>
      </c>
      <c r="M218" s="24">
        <v>1</v>
      </c>
      <c r="N218" s="24">
        <v>0</v>
      </c>
      <c r="O218" s="95" t="s">
        <v>636</v>
      </c>
      <c r="P218" s="72"/>
      <c r="Q218" s="72"/>
      <c r="R218" s="72"/>
      <c r="S218" s="72"/>
      <c r="T218" s="72"/>
      <c r="U218" s="72"/>
    </row>
    <row r="219" spans="1:21" ht="60">
      <c r="A219" s="195"/>
      <c r="B219" s="195"/>
      <c r="C219" s="101" t="s">
        <v>425</v>
      </c>
      <c r="D219" s="37">
        <v>1.2500000000000001E-2</v>
      </c>
      <c r="E219" s="24" t="s">
        <v>107</v>
      </c>
      <c r="F219" s="16">
        <v>1</v>
      </c>
      <c r="G219" s="59" t="s">
        <v>426</v>
      </c>
      <c r="H219" s="29">
        <v>43101</v>
      </c>
      <c r="I219" s="29">
        <v>43434</v>
      </c>
      <c r="J219" s="24">
        <v>0.27</v>
      </c>
      <c r="K219" s="24">
        <v>0.54</v>
      </c>
      <c r="L219" s="24">
        <v>0.81</v>
      </c>
      <c r="M219" s="24">
        <v>1</v>
      </c>
      <c r="N219" s="24">
        <v>0</v>
      </c>
      <c r="O219" s="95" t="s">
        <v>636</v>
      </c>
      <c r="P219" s="72"/>
      <c r="Q219" s="72"/>
      <c r="R219" s="72"/>
      <c r="S219" s="72"/>
      <c r="T219" s="72"/>
      <c r="U219" s="72"/>
    </row>
    <row r="220" spans="1:21" ht="409.5">
      <c r="A220" s="195"/>
      <c r="B220" s="195"/>
      <c r="C220" s="101" t="s">
        <v>427</v>
      </c>
      <c r="D220" s="37">
        <v>2.5000000000000001E-2</v>
      </c>
      <c r="E220" s="24" t="s">
        <v>107</v>
      </c>
      <c r="F220" s="16">
        <v>1</v>
      </c>
      <c r="G220" s="59" t="s">
        <v>428</v>
      </c>
      <c r="H220" s="29">
        <v>43101</v>
      </c>
      <c r="I220" s="29">
        <v>43434</v>
      </c>
      <c r="J220" s="24">
        <v>0.27</v>
      </c>
      <c r="K220" s="24">
        <v>0.54</v>
      </c>
      <c r="L220" s="24">
        <v>0.81</v>
      </c>
      <c r="M220" s="24">
        <v>1</v>
      </c>
      <c r="N220" s="24">
        <v>0.27</v>
      </c>
      <c r="O220" s="95" t="s">
        <v>643</v>
      </c>
      <c r="P220" s="72"/>
      <c r="Q220" s="72"/>
      <c r="R220" s="72"/>
      <c r="S220" s="72"/>
      <c r="T220" s="72"/>
      <c r="U220" s="72"/>
    </row>
    <row r="221" spans="1:21" ht="47.25">
      <c r="A221" s="195"/>
      <c r="B221" s="195"/>
      <c r="C221" s="101" t="s">
        <v>429</v>
      </c>
      <c r="D221" s="37">
        <v>1.2500000000000001E-2</v>
      </c>
      <c r="E221" s="24" t="s">
        <v>107</v>
      </c>
      <c r="F221" s="16">
        <v>1</v>
      </c>
      <c r="G221" s="59" t="s">
        <v>430</v>
      </c>
      <c r="H221" s="29">
        <v>43101</v>
      </c>
      <c r="I221" s="29">
        <v>43434</v>
      </c>
      <c r="J221" s="24">
        <v>0.27</v>
      </c>
      <c r="K221" s="24">
        <v>0.54</v>
      </c>
      <c r="L221" s="24">
        <v>0.81</v>
      </c>
      <c r="M221" s="24">
        <v>1</v>
      </c>
      <c r="N221" s="24">
        <v>0</v>
      </c>
      <c r="O221" s="95" t="s">
        <v>636</v>
      </c>
      <c r="P221" s="72"/>
      <c r="Q221" s="72"/>
      <c r="R221" s="72"/>
      <c r="S221" s="72"/>
      <c r="T221" s="72"/>
      <c r="U221" s="72"/>
    </row>
    <row r="222" spans="1:21" ht="236.25">
      <c r="A222" s="195"/>
      <c r="B222" s="195"/>
      <c r="C222" s="101" t="s">
        <v>431</v>
      </c>
      <c r="D222" s="37">
        <v>2.5000000000000001E-2</v>
      </c>
      <c r="E222" s="24" t="s">
        <v>107</v>
      </c>
      <c r="F222" s="16">
        <v>2</v>
      </c>
      <c r="G222" s="59" t="s">
        <v>432</v>
      </c>
      <c r="H222" s="29">
        <v>43101</v>
      </c>
      <c r="I222" s="29">
        <v>43434</v>
      </c>
      <c r="J222" s="24">
        <v>0.27</v>
      </c>
      <c r="K222" s="24">
        <v>0.54</v>
      </c>
      <c r="L222" s="24">
        <v>0.81</v>
      </c>
      <c r="M222" s="24">
        <v>1</v>
      </c>
      <c r="N222" s="24">
        <v>0.15</v>
      </c>
      <c r="O222" s="95" t="s">
        <v>644</v>
      </c>
      <c r="P222" s="72"/>
      <c r="Q222" s="72"/>
      <c r="R222" s="72"/>
      <c r="S222" s="72"/>
      <c r="T222" s="72"/>
      <c r="U222" s="72"/>
    </row>
    <row r="223" spans="1:21" ht="78.75">
      <c r="A223" s="195"/>
      <c r="B223" s="195"/>
      <c r="C223" s="101" t="s">
        <v>433</v>
      </c>
      <c r="D223" s="37">
        <v>1.2500000000000001E-2</v>
      </c>
      <c r="E223" s="24" t="s">
        <v>107</v>
      </c>
      <c r="F223" s="16">
        <v>2</v>
      </c>
      <c r="G223" s="59" t="s">
        <v>434</v>
      </c>
      <c r="H223" s="29">
        <v>43101</v>
      </c>
      <c r="I223" s="29">
        <v>43434</v>
      </c>
      <c r="J223" s="24">
        <v>0.27</v>
      </c>
      <c r="K223" s="24">
        <v>0.54</v>
      </c>
      <c r="L223" s="24">
        <v>0.81</v>
      </c>
      <c r="M223" s="24">
        <v>1</v>
      </c>
      <c r="N223" s="24">
        <v>0.15</v>
      </c>
      <c r="O223" s="95" t="s">
        <v>645</v>
      </c>
      <c r="P223" s="72"/>
      <c r="Q223" s="72"/>
      <c r="R223" s="72"/>
      <c r="S223" s="72"/>
      <c r="T223" s="72"/>
      <c r="U223" s="72"/>
    </row>
    <row r="224" spans="1:21" ht="409.5">
      <c r="A224" s="195"/>
      <c r="B224" s="195"/>
      <c r="C224" s="101" t="s">
        <v>435</v>
      </c>
      <c r="D224" s="37">
        <v>1.2500000000000001E-2</v>
      </c>
      <c r="E224" s="24" t="s">
        <v>101</v>
      </c>
      <c r="F224" s="24">
        <v>1</v>
      </c>
      <c r="G224" s="59" t="s">
        <v>436</v>
      </c>
      <c r="H224" s="29">
        <v>43101</v>
      </c>
      <c r="I224" s="29">
        <v>43434</v>
      </c>
      <c r="J224" s="24">
        <v>0.27</v>
      </c>
      <c r="K224" s="24">
        <v>0.54</v>
      </c>
      <c r="L224" s="24">
        <v>0.81</v>
      </c>
      <c r="M224" s="24">
        <v>1</v>
      </c>
      <c r="N224" s="24">
        <v>0.15</v>
      </c>
      <c r="O224" s="95" t="s">
        <v>646</v>
      </c>
      <c r="P224" s="72"/>
      <c r="Q224" s="72"/>
      <c r="R224" s="72"/>
      <c r="S224" s="72"/>
      <c r="T224" s="72"/>
      <c r="U224" s="72"/>
    </row>
    <row r="225" spans="1:22" ht="94.5">
      <c r="A225" s="195"/>
      <c r="B225" s="195"/>
      <c r="C225" s="101" t="s">
        <v>437</v>
      </c>
      <c r="D225" s="37">
        <v>0.01</v>
      </c>
      <c r="E225" s="24" t="s">
        <v>101</v>
      </c>
      <c r="F225" s="24">
        <v>1</v>
      </c>
      <c r="G225" s="59" t="s">
        <v>438</v>
      </c>
      <c r="H225" s="29">
        <v>43101</v>
      </c>
      <c r="I225" s="29">
        <v>43434</v>
      </c>
      <c r="J225" s="24">
        <v>0.27</v>
      </c>
      <c r="K225" s="24">
        <v>0.54</v>
      </c>
      <c r="L225" s="24">
        <v>0.81</v>
      </c>
      <c r="M225" s="24">
        <v>1</v>
      </c>
      <c r="N225" s="24">
        <v>1</v>
      </c>
      <c r="O225" s="95" t="s">
        <v>647</v>
      </c>
      <c r="P225" s="72"/>
      <c r="Q225" s="72"/>
      <c r="R225" s="72"/>
      <c r="S225" s="72"/>
      <c r="T225" s="72"/>
      <c r="U225" s="72"/>
    </row>
    <row r="226" spans="1:22" ht="252">
      <c r="A226" s="195"/>
      <c r="B226" s="195"/>
      <c r="C226" s="101" t="s">
        <v>439</v>
      </c>
      <c r="D226" s="37">
        <v>0.01</v>
      </c>
      <c r="E226" s="24" t="s">
        <v>101</v>
      </c>
      <c r="F226" s="24">
        <v>0.9</v>
      </c>
      <c r="G226" s="59" t="s">
        <v>440</v>
      </c>
      <c r="H226" s="29">
        <v>43101</v>
      </c>
      <c r="I226" s="29">
        <v>43190</v>
      </c>
      <c r="J226" s="24">
        <v>1</v>
      </c>
      <c r="K226" s="24"/>
      <c r="L226" s="24"/>
      <c r="M226" s="24"/>
      <c r="N226" s="24">
        <v>0.3</v>
      </c>
      <c r="O226" s="95" t="s">
        <v>648</v>
      </c>
      <c r="P226" s="72"/>
      <c r="Q226" s="72"/>
      <c r="R226" s="72"/>
      <c r="S226" s="72"/>
      <c r="T226" s="72"/>
      <c r="U226" s="72"/>
    </row>
    <row r="227" spans="1:22" ht="135">
      <c r="A227" s="195"/>
      <c r="B227" s="195"/>
      <c r="C227" s="101" t="s">
        <v>441</v>
      </c>
      <c r="D227" s="37">
        <v>8.7500000000000008E-3</v>
      </c>
      <c r="E227" s="24" t="s">
        <v>101</v>
      </c>
      <c r="F227" s="24">
        <v>0.9</v>
      </c>
      <c r="G227" s="59" t="s">
        <v>442</v>
      </c>
      <c r="H227" s="29">
        <v>43101</v>
      </c>
      <c r="I227" s="29">
        <v>43434</v>
      </c>
      <c r="J227" s="24">
        <v>0.27</v>
      </c>
      <c r="K227" s="24">
        <v>0.54</v>
      </c>
      <c r="L227" s="24">
        <v>0.81</v>
      </c>
      <c r="M227" s="24">
        <v>1</v>
      </c>
      <c r="N227" s="24">
        <v>0</v>
      </c>
      <c r="O227" s="95" t="s">
        <v>636</v>
      </c>
      <c r="P227" s="72"/>
      <c r="Q227" s="72"/>
      <c r="R227" s="72"/>
      <c r="S227" s="72"/>
      <c r="T227" s="72"/>
      <c r="U227" s="72"/>
    </row>
    <row r="228" spans="1:22" ht="126">
      <c r="A228" s="195"/>
      <c r="B228" s="195"/>
      <c r="C228" s="101" t="s">
        <v>443</v>
      </c>
      <c r="D228" s="37">
        <v>8.7500000000000008E-3</v>
      </c>
      <c r="E228" s="24" t="s">
        <v>101</v>
      </c>
      <c r="F228" s="24">
        <v>0.9</v>
      </c>
      <c r="G228" s="59" t="s">
        <v>444</v>
      </c>
      <c r="H228" s="29">
        <v>43101</v>
      </c>
      <c r="I228" s="29">
        <v>43434</v>
      </c>
      <c r="J228" s="24">
        <v>0.27</v>
      </c>
      <c r="K228" s="24">
        <v>0.54</v>
      </c>
      <c r="L228" s="24">
        <v>0.81</v>
      </c>
      <c r="M228" s="24">
        <v>1</v>
      </c>
      <c r="N228" s="24">
        <v>1</v>
      </c>
      <c r="O228" s="95" t="s">
        <v>649</v>
      </c>
      <c r="P228" s="72"/>
      <c r="Q228" s="72"/>
      <c r="R228" s="72"/>
      <c r="S228" s="72"/>
      <c r="T228" s="72"/>
      <c r="U228" s="72"/>
    </row>
    <row r="229" spans="1:22" ht="189">
      <c r="A229" s="195"/>
      <c r="B229" s="195"/>
      <c r="C229" s="101" t="s">
        <v>445</v>
      </c>
      <c r="D229" s="37">
        <v>0.01</v>
      </c>
      <c r="E229" s="24" t="s">
        <v>107</v>
      </c>
      <c r="F229" s="16">
        <v>25</v>
      </c>
      <c r="G229" s="59" t="s">
        <v>446</v>
      </c>
      <c r="H229" s="29">
        <v>43101</v>
      </c>
      <c r="I229" s="29">
        <v>43434</v>
      </c>
      <c r="J229" s="24">
        <v>0.27</v>
      </c>
      <c r="K229" s="24">
        <v>0.54</v>
      </c>
      <c r="L229" s="24">
        <v>0.81</v>
      </c>
      <c r="M229" s="24">
        <v>1</v>
      </c>
      <c r="N229" s="24">
        <v>0.1</v>
      </c>
      <c r="O229" s="95" t="s">
        <v>650</v>
      </c>
      <c r="P229" s="72"/>
      <c r="Q229" s="72"/>
      <c r="R229" s="72"/>
      <c r="S229" s="72"/>
      <c r="T229" s="72"/>
      <c r="U229" s="72"/>
    </row>
    <row r="230" spans="1:22" ht="105">
      <c r="A230" s="195"/>
      <c r="B230" s="195"/>
      <c r="C230" s="101" t="s">
        <v>447</v>
      </c>
      <c r="D230" s="37">
        <v>0.01</v>
      </c>
      <c r="E230" s="24" t="s">
        <v>107</v>
      </c>
      <c r="F230" s="16">
        <v>50</v>
      </c>
      <c r="G230" s="59" t="s">
        <v>448</v>
      </c>
      <c r="H230" s="29">
        <v>43101</v>
      </c>
      <c r="I230" s="29">
        <v>43434</v>
      </c>
      <c r="J230" s="24">
        <v>0.27</v>
      </c>
      <c r="K230" s="24">
        <v>0.54</v>
      </c>
      <c r="L230" s="24">
        <v>0.81</v>
      </c>
      <c r="M230" s="24">
        <v>1</v>
      </c>
      <c r="N230" s="24">
        <v>0</v>
      </c>
      <c r="O230" s="95" t="s">
        <v>636</v>
      </c>
      <c r="P230" s="72"/>
      <c r="Q230" s="72"/>
      <c r="R230" s="72"/>
      <c r="S230" s="72"/>
      <c r="T230" s="72"/>
      <c r="U230" s="72"/>
    </row>
    <row r="231" spans="1:22" ht="346.5">
      <c r="A231" s="195"/>
      <c r="B231" s="195"/>
      <c r="C231" s="101" t="s">
        <v>449</v>
      </c>
      <c r="D231" s="37">
        <v>0.01</v>
      </c>
      <c r="E231" s="24" t="s">
        <v>107</v>
      </c>
      <c r="F231" s="16">
        <v>3</v>
      </c>
      <c r="G231" s="59" t="s">
        <v>450</v>
      </c>
      <c r="H231" s="29">
        <v>43101</v>
      </c>
      <c r="I231" s="29">
        <v>43434</v>
      </c>
      <c r="J231" s="24">
        <v>0.27</v>
      </c>
      <c r="K231" s="24">
        <v>0.54</v>
      </c>
      <c r="L231" s="24">
        <v>0.81</v>
      </c>
      <c r="M231" s="24">
        <v>1</v>
      </c>
      <c r="N231" s="24">
        <v>1</v>
      </c>
      <c r="O231" s="95" t="s">
        <v>651</v>
      </c>
      <c r="P231" s="72"/>
      <c r="Q231" s="72"/>
      <c r="R231" s="72"/>
      <c r="S231" s="72"/>
      <c r="T231" s="72"/>
      <c r="U231" s="72"/>
    </row>
    <row r="232" spans="1:22" ht="189">
      <c r="A232" s="195"/>
      <c r="B232" s="195"/>
      <c r="C232" s="101" t="s">
        <v>451</v>
      </c>
      <c r="D232" s="37">
        <v>0.01</v>
      </c>
      <c r="E232" s="24" t="s">
        <v>101</v>
      </c>
      <c r="F232" s="24">
        <v>1</v>
      </c>
      <c r="G232" s="59" t="s">
        <v>452</v>
      </c>
      <c r="H232" s="29">
        <v>43101</v>
      </c>
      <c r="I232" s="29">
        <v>43434</v>
      </c>
      <c r="J232" s="24">
        <v>0.27</v>
      </c>
      <c r="K232" s="24">
        <v>0.54</v>
      </c>
      <c r="L232" s="24">
        <v>0.81</v>
      </c>
      <c r="M232" s="24">
        <v>1</v>
      </c>
      <c r="N232" s="24">
        <v>0.1</v>
      </c>
      <c r="O232" s="95" t="s">
        <v>650</v>
      </c>
      <c r="P232" s="72"/>
      <c r="Q232" s="72"/>
      <c r="R232" s="72"/>
      <c r="S232" s="72"/>
      <c r="T232" s="72"/>
      <c r="U232" s="72"/>
    </row>
    <row r="233" spans="1:22" ht="204.75">
      <c r="A233" s="195"/>
      <c r="B233" s="195"/>
      <c r="C233" s="101" t="s">
        <v>453</v>
      </c>
      <c r="D233" s="37">
        <v>7.4999999999999997E-3</v>
      </c>
      <c r="E233" s="24" t="s">
        <v>107</v>
      </c>
      <c r="F233" s="16">
        <v>3</v>
      </c>
      <c r="G233" s="59" t="s">
        <v>454</v>
      </c>
      <c r="H233" s="29">
        <v>43101</v>
      </c>
      <c r="I233" s="29">
        <v>43434</v>
      </c>
      <c r="J233" s="24">
        <v>0.27</v>
      </c>
      <c r="K233" s="24">
        <v>0.54</v>
      </c>
      <c r="L233" s="24">
        <v>0.81</v>
      </c>
      <c r="M233" s="24">
        <v>1</v>
      </c>
      <c r="N233" s="24">
        <v>0.4</v>
      </c>
      <c r="O233" s="95" t="s">
        <v>652</v>
      </c>
      <c r="P233" s="72"/>
      <c r="Q233" s="72"/>
      <c r="R233" s="72"/>
      <c r="S233" s="72"/>
      <c r="T233" s="72"/>
      <c r="U233" s="72"/>
    </row>
    <row r="234" spans="1:22" ht="94.5">
      <c r="A234" s="195"/>
      <c r="B234" s="195"/>
      <c r="C234" s="101" t="s">
        <v>455</v>
      </c>
      <c r="D234" s="37">
        <v>0.01</v>
      </c>
      <c r="E234" s="24" t="s">
        <v>101</v>
      </c>
      <c r="F234" s="24">
        <v>1</v>
      </c>
      <c r="G234" s="59" t="s">
        <v>456</v>
      </c>
      <c r="H234" s="29">
        <v>43101</v>
      </c>
      <c r="I234" s="29">
        <v>43434</v>
      </c>
      <c r="J234" s="24">
        <v>0.27</v>
      </c>
      <c r="K234" s="24">
        <v>0.54</v>
      </c>
      <c r="L234" s="24">
        <v>0.81</v>
      </c>
      <c r="M234" s="24">
        <v>1</v>
      </c>
      <c r="N234" s="24">
        <v>1</v>
      </c>
      <c r="O234" s="95" t="s">
        <v>653</v>
      </c>
      <c r="P234" s="72"/>
      <c r="Q234" s="72"/>
      <c r="R234" s="72"/>
      <c r="S234" s="72"/>
      <c r="T234" s="72"/>
      <c r="U234" s="72"/>
    </row>
    <row r="235" spans="1:22" ht="173.25">
      <c r="A235" s="195"/>
      <c r="B235" s="195"/>
      <c r="C235" s="101" t="s">
        <v>457</v>
      </c>
      <c r="D235" s="37">
        <v>0.01</v>
      </c>
      <c r="E235" s="24" t="s">
        <v>107</v>
      </c>
      <c r="F235" s="25">
        <v>3500</v>
      </c>
      <c r="G235" s="59" t="s">
        <v>458</v>
      </c>
      <c r="H235" s="29">
        <v>43101</v>
      </c>
      <c r="I235" s="29">
        <v>43434</v>
      </c>
      <c r="J235" s="24">
        <v>0.27</v>
      </c>
      <c r="K235" s="24">
        <v>0.54</v>
      </c>
      <c r="L235" s="24">
        <v>0.81</v>
      </c>
      <c r="M235" s="24">
        <v>1</v>
      </c>
      <c r="N235" s="24">
        <v>0.1</v>
      </c>
      <c r="O235" s="95" t="s">
        <v>654</v>
      </c>
      <c r="P235" s="72"/>
      <c r="Q235" s="72"/>
      <c r="R235" s="72"/>
      <c r="S235" s="72"/>
      <c r="T235" s="72"/>
      <c r="U235" s="72"/>
    </row>
    <row r="236" spans="1:22" ht="75">
      <c r="A236" s="195"/>
      <c r="B236" s="195"/>
      <c r="C236" s="101" t="s">
        <v>459</v>
      </c>
      <c r="D236" s="37">
        <v>0.01</v>
      </c>
      <c r="E236" s="24" t="s">
        <v>107</v>
      </c>
      <c r="F236" s="16">
        <v>9</v>
      </c>
      <c r="G236" s="59" t="s">
        <v>460</v>
      </c>
      <c r="H236" s="29">
        <v>43101</v>
      </c>
      <c r="I236" s="29">
        <v>43434</v>
      </c>
      <c r="J236" s="24">
        <v>0.27</v>
      </c>
      <c r="K236" s="24">
        <v>0.54</v>
      </c>
      <c r="L236" s="24">
        <v>0.81</v>
      </c>
      <c r="M236" s="24">
        <v>1</v>
      </c>
      <c r="N236" s="24">
        <v>0</v>
      </c>
      <c r="O236" s="95" t="s">
        <v>655</v>
      </c>
      <c r="P236" s="72"/>
      <c r="Q236" s="72"/>
      <c r="R236" s="72"/>
      <c r="S236" s="72"/>
      <c r="T236" s="72"/>
      <c r="U236" s="72"/>
    </row>
    <row r="237" spans="1:22" ht="189">
      <c r="A237" s="195"/>
      <c r="B237" s="195"/>
      <c r="C237" s="101" t="s">
        <v>461</v>
      </c>
      <c r="D237" s="37">
        <v>0.01</v>
      </c>
      <c r="E237" s="24" t="s">
        <v>107</v>
      </c>
      <c r="F237" s="16">
        <v>2</v>
      </c>
      <c r="G237" s="59" t="s">
        <v>462</v>
      </c>
      <c r="H237" s="29">
        <v>43101</v>
      </c>
      <c r="I237" s="29">
        <v>43434</v>
      </c>
      <c r="J237" s="24">
        <v>0.27</v>
      </c>
      <c r="K237" s="24">
        <v>0.54</v>
      </c>
      <c r="L237" s="24">
        <v>0.81</v>
      </c>
      <c r="M237" s="24">
        <v>1</v>
      </c>
      <c r="N237" s="24">
        <v>0.1</v>
      </c>
      <c r="O237" s="95" t="s">
        <v>650</v>
      </c>
      <c r="P237" s="72"/>
      <c r="Q237" s="72"/>
      <c r="R237" s="72"/>
      <c r="S237" s="72"/>
      <c r="T237" s="72"/>
      <c r="U237" s="72"/>
    </row>
    <row r="238" spans="1:22">
      <c r="A238" s="76"/>
      <c r="B238" s="76"/>
      <c r="C238" s="76"/>
      <c r="D238" s="77">
        <f>SUM(D202:D237)</f>
        <v>0.50000000000000011</v>
      </c>
      <c r="E238" s="76"/>
      <c r="F238" s="58"/>
      <c r="G238" s="76"/>
      <c r="H238" s="76"/>
      <c r="I238" s="76"/>
      <c r="J238" s="76"/>
      <c r="K238" s="76"/>
      <c r="L238" s="76"/>
      <c r="M238" s="76"/>
      <c r="N238" s="76"/>
      <c r="O238" s="72"/>
      <c r="P238" s="72"/>
      <c r="Q238" s="72"/>
      <c r="R238" s="72"/>
      <c r="S238" s="72"/>
      <c r="T238" s="72"/>
      <c r="U238" s="72"/>
      <c r="V238" s="72"/>
    </row>
    <row r="239" spans="1:22" ht="33.75">
      <c r="A239" s="214" t="s">
        <v>493</v>
      </c>
      <c r="B239" s="214"/>
      <c r="C239" s="214"/>
      <c r="D239" s="214"/>
      <c r="E239" s="214"/>
      <c r="F239" s="214"/>
      <c r="G239" s="214"/>
      <c r="H239" s="214"/>
      <c r="I239" s="214"/>
      <c r="J239" s="214"/>
      <c r="K239" s="214"/>
      <c r="L239" s="214"/>
      <c r="M239" s="214"/>
      <c r="N239" s="214"/>
      <c r="O239" s="214"/>
      <c r="P239" s="214"/>
      <c r="Q239" s="214"/>
      <c r="R239" s="214"/>
      <c r="S239" s="214"/>
      <c r="T239" s="214"/>
      <c r="U239" s="214"/>
      <c r="V239" s="214"/>
    </row>
    <row r="240" spans="1:22" ht="18.75">
      <c r="A240" s="199" t="s">
        <v>99</v>
      </c>
      <c r="B240" s="199" t="s">
        <v>74</v>
      </c>
      <c r="C240" s="199" t="s">
        <v>65</v>
      </c>
      <c r="D240" s="199" t="s">
        <v>66</v>
      </c>
      <c r="E240" s="199" t="s">
        <v>67</v>
      </c>
      <c r="F240" s="218" t="s">
        <v>68</v>
      </c>
      <c r="G240" s="199" t="s">
        <v>69</v>
      </c>
      <c r="H240" s="200" t="s">
        <v>70</v>
      </c>
      <c r="I240" s="200"/>
      <c r="J240" s="200" t="s">
        <v>79</v>
      </c>
      <c r="K240" s="200"/>
      <c r="L240" s="200"/>
      <c r="M240" s="200"/>
      <c r="N240" s="176" t="s">
        <v>490</v>
      </c>
      <c r="O240" s="176"/>
      <c r="P240" s="176"/>
      <c r="Q240" s="176"/>
      <c r="R240" s="176"/>
      <c r="S240" s="176"/>
      <c r="T240" s="176"/>
      <c r="U240" s="176"/>
    </row>
    <row r="241" spans="1:22" ht="15.75">
      <c r="A241" s="199"/>
      <c r="B241" s="199"/>
      <c r="C241" s="199"/>
      <c r="D241" s="199"/>
      <c r="E241" s="199"/>
      <c r="F241" s="218"/>
      <c r="G241" s="199"/>
      <c r="H241" s="221" t="s">
        <v>71</v>
      </c>
      <c r="I241" s="221" t="s">
        <v>176</v>
      </c>
      <c r="J241" s="15" t="s">
        <v>75</v>
      </c>
      <c r="K241" s="15" t="s">
        <v>76</v>
      </c>
      <c r="L241" s="15" t="s">
        <v>77</v>
      </c>
      <c r="M241" s="15" t="s">
        <v>78</v>
      </c>
      <c r="N241" s="177" t="s">
        <v>75</v>
      </c>
      <c r="O241" s="177"/>
      <c r="P241" s="177" t="s">
        <v>76</v>
      </c>
      <c r="Q241" s="177"/>
      <c r="R241" s="177" t="s">
        <v>77</v>
      </c>
      <c r="S241" s="177"/>
      <c r="T241" s="177" t="s">
        <v>78</v>
      </c>
      <c r="U241" s="177"/>
    </row>
    <row r="242" spans="1:22" ht="31.5">
      <c r="A242" s="199"/>
      <c r="B242" s="199"/>
      <c r="C242" s="199"/>
      <c r="D242" s="199"/>
      <c r="E242" s="199"/>
      <c r="F242" s="218"/>
      <c r="G242" s="199"/>
      <c r="H242" s="221"/>
      <c r="I242" s="221"/>
      <c r="J242" s="94" t="s">
        <v>64</v>
      </c>
      <c r="K242" s="54" t="s">
        <v>64</v>
      </c>
      <c r="L242" s="54" t="s">
        <v>64</v>
      </c>
      <c r="M242" s="54" t="s">
        <v>64</v>
      </c>
      <c r="N242" s="67" t="s">
        <v>492</v>
      </c>
      <c r="O242" s="67" t="s">
        <v>491</v>
      </c>
      <c r="P242" s="67" t="s">
        <v>492</v>
      </c>
      <c r="Q242" s="67" t="s">
        <v>491</v>
      </c>
      <c r="R242" s="67" t="s">
        <v>492</v>
      </c>
      <c r="S242" s="67" t="s">
        <v>491</v>
      </c>
      <c r="T242" s="67" t="s">
        <v>492</v>
      </c>
      <c r="U242" s="67" t="s">
        <v>491</v>
      </c>
    </row>
    <row r="243" spans="1:22" s="73" customFormat="1" ht="33.75">
      <c r="A243" s="214" t="s">
        <v>463</v>
      </c>
      <c r="B243" s="214"/>
      <c r="C243" s="214"/>
      <c r="D243" s="214"/>
      <c r="E243" s="214"/>
      <c r="F243" s="214"/>
      <c r="G243" s="214"/>
      <c r="H243" s="214"/>
      <c r="I243" s="214"/>
      <c r="J243" s="214"/>
      <c r="K243" s="214"/>
      <c r="L243" s="214"/>
      <c r="M243" s="214"/>
      <c r="N243" s="214"/>
      <c r="O243" s="214"/>
      <c r="P243" s="214"/>
      <c r="Q243" s="214"/>
      <c r="R243" s="214"/>
      <c r="S243" s="214"/>
      <c r="T243" s="214"/>
      <c r="U243" s="214"/>
      <c r="V243" s="214"/>
    </row>
    <row r="244" spans="1:22" ht="378">
      <c r="A244" s="38" t="s">
        <v>178</v>
      </c>
      <c r="B244" s="38" t="s">
        <v>179</v>
      </c>
      <c r="C244" s="59" t="s">
        <v>464</v>
      </c>
      <c r="D244" s="28">
        <v>0.5</v>
      </c>
      <c r="E244" s="59" t="s">
        <v>101</v>
      </c>
      <c r="F244" s="28">
        <v>1</v>
      </c>
      <c r="G244" s="59" t="s">
        <v>465</v>
      </c>
      <c r="H244" s="39">
        <v>43101</v>
      </c>
      <c r="I244" s="29">
        <v>43465</v>
      </c>
      <c r="J244" s="97">
        <v>0.15</v>
      </c>
      <c r="K244" s="64">
        <v>0.3</v>
      </c>
      <c r="L244" s="64">
        <v>0.7</v>
      </c>
      <c r="M244" s="64">
        <v>1</v>
      </c>
      <c r="N244" s="132">
        <v>0.1</v>
      </c>
      <c r="O244" s="95" t="s">
        <v>656</v>
      </c>
      <c r="P244" s="72"/>
      <c r="Q244" s="72"/>
      <c r="R244" s="72"/>
      <c r="S244" s="72"/>
      <c r="T244" s="72"/>
      <c r="U244" s="72"/>
    </row>
    <row r="245" spans="1:22">
      <c r="A245" s="76"/>
      <c r="B245" s="76"/>
      <c r="C245" s="76"/>
      <c r="D245" s="77">
        <f>+D244</f>
        <v>0.5</v>
      </c>
      <c r="E245" s="76"/>
      <c r="F245" s="58"/>
      <c r="G245" s="76"/>
      <c r="H245" s="76"/>
      <c r="I245" s="76"/>
      <c r="J245" s="76"/>
      <c r="K245" s="76"/>
      <c r="L245" s="76"/>
      <c r="M245" s="76"/>
      <c r="N245" s="76"/>
      <c r="O245" s="72"/>
      <c r="P245" s="72"/>
      <c r="Q245" s="72"/>
      <c r="R245" s="72"/>
      <c r="S245" s="72"/>
      <c r="T245" s="72"/>
      <c r="U245" s="72"/>
      <c r="V245" s="72"/>
    </row>
    <row r="246" spans="1:22" ht="33.75">
      <c r="A246" s="214" t="s">
        <v>493</v>
      </c>
      <c r="B246" s="214"/>
      <c r="C246" s="214"/>
      <c r="D246" s="214"/>
      <c r="E246" s="214"/>
      <c r="F246" s="214"/>
      <c r="G246" s="214"/>
      <c r="H246" s="214"/>
      <c r="I246" s="214"/>
      <c r="J246" s="214"/>
      <c r="K246" s="214"/>
      <c r="L246" s="214"/>
      <c r="M246" s="214"/>
      <c r="N246" s="214"/>
      <c r="O246" s="214"/>
      <c r="P246" s="214"/>
      <c r="Q246" s="214"/>
      <c r="R246" s="214"/>
      <c r="S246" s="214"/>
      <c r="T246" s="214"/>
      <c r="U246" s="214"/>
      <c r="V246" s="214"/>
    </row>
    <row r="247" spans="1:22" ht="18.75">
      <c r="A247" s="199" t="s">
        <v>99</v>
      </c>
      <c r="B247" s="199" t="s">
        <v>74</v>
      </c>
      <c r="C247" s="199" t="s">
        <v>65</v>
      </c>
      <c r="D247" s="199" t="s">
        <v>66</v>
      </c>
      <c r="E247" s="199" t="s">
        <v>67</v>
      </c>
      <c r="F247" s="218" t="s">
        <v>68</v>
      </c>
      <c r="G247" s="199" t="s">
        <v>69</v>
      </c>
      <c r="H247" s="200" t="s">
        <v>70</v>
      </c>
      <c r="I247" s="200"/>
      <c r="J247" s="200" t="s">
        <v>79</v>
      </c>
      <c r="K247" s="200"/>
      <c r="L247" s="200"/>
      <c r="M247" s="200"/>
      <c r="N247" s="176" t="s">
        <v>490</v>
      </c>
      <c r="O247" s="176"/>
      <c r="P247" s="176"/>
      <c r="Q247" s="176"/>
      <c r="R247" s="176"/>
      <c r="S247" s="176"/>
      <c r="T247" s="176"/>
      <c r="U247" s="176"/>
    </row>
    <row r="248" spans="1:22" ht="15.75">
      <c r="A248" s="199"/>
      <c r="B248" s="199"/>
      <c r="C248" s="199"/>
      <c r="D248" s="199"/>
      <c r="E248" s="199"/>
      <c r="F248" s="218"/>
      <c r="G248" s="199"/>
      <c r="H248" s="221" t="s">
        <v>71</v>
      </c>
      <c r="I248" s="221" t="s">
        <v>176</v>
      </c>
      <c r="J248" s="15" t="s">
        <v>75</v>
      </c>
      <c r="K248" s="15" t="s">
        <v>76</v>
      </c>
      <c r="L248" s="15" t="s">
        <v>77</v>
      </c>
      <c r="M248" s="15" t="s">
        <v>78</v>
      </c>
      <c r="N248" s="177" t="s">
        <v>75</v>
      </c>
      <c r="O248" s="177"/>
      <c r="P248" s="177" t="s">
        <v>76</v>
      </c>
      <c r="Q248" s="177"/>
      <c r="R248" s="177" t="s">
        <v>77</v>
      </c>
      <c r="S248" s="177"/>
      <c r="T248" s="177" t="s">
        <v>78</v>
      </c>
      <c r="U248" s="177"/>
    </row>
    <row r="249" spans="1:22" ht="31.5">
      <c r="A249" s="199"/>
      <c r="B249" s="199"/>
      <c r="C249" s="199"/>
      <c r="D249" s="199"/>
      <c r="E249" s="199"/>
      <c r="F249" s="218"/>
      <c r="G249" s="199"/>
      <c r="H249" s="221"/>
      <c r="I249" s="221"/>
      <c r="J249" s="94" t="s">
        <v>64</v>
      </c>
      <c r="K249" s="54" t="s">
        <v>64</v>
      </c>
      <c r="L249" s="54" t="s">
        <v>64</v>
      </c>
      <c r="M249" s="54" t="s">
        <v>64</v>
      </c>
      <c r="N249" s="67" t="s">
        <v>492</v>
      </c>
      <c r="O249" s="67" t="s">
        <v>491</v>
      </c>
      <c r="P249" s="67" t="s">
        <v>492</v>
      </c>
      <c r="Q249" s="67" t="s">
        <v>491</v>
      </c>
      <c r="R249" s="67" t="s">
        <v>492</v>
      </c>
      <c r="S249" s="67" t="s">
        <v>491</v>
      </c>
      <c r="T249" s="67" t="s">
        <v>492</v>
      </c>
      <c r="U249" s="67" t="s">
        <v>491</v>
      </c>
    </row>
    <row r="250" spans="1:22" s="73" customFormat="1" ht="33.75">
      <c r="A250" s="214" t="s">
        <v>466</v>
      </c>
      <c r="B250" s="214"/>
      <c r="C250" s="214"/>
      <c r="D250" s="214"/>
      <c r="E250" s="214"/>
      <c r="F250" s="214"/>
      <c r="G250" s="214"/>
      <c r="H250" s="214"/>
      <c r="I250" s="214"/>
      <c r="J250" s="214"/>
      <c r="K250" s="214"/>
      <c r="L250" s="214"/>
      <c r="M250" s="214"/>
      <c r="N250" s="214"/>
      <c r="O250" s="214"/>
      <c r="P250" s="214"/>
      <c r="Q250" s="214"/>
      <c r="R250" s="214"/>
      <c r="S250" s="214"/>
      <c r="T250" s="214"/>
      <c r="U250" s="214"/>
      <c r="V250" s="214"/>
    </row>
    <row r="251" spans="1:22" ht="140.25">
      <c r="A251" s="203" t="s">
        <v>178</v>
      </c>
      <c r="B251" s="203" t="s">
        <v>179</v>
      </c>
      <c r="C251" s="48" t="s">
        <v>467</v>
      </c>
      <c r="D251" s="40">
        <v>5.5500000000000001E-2</v>
      </c>
      <c r="E251" s="64" t="s">
        <v>107</v>
      </c>
      <c r="F251" s="62">
        <v>1000</v>
      </c>
      <c r="G251" s="41" t="s">
        <v>468</v>
      </c>
      <c r="H251" s="39">
        <v>43101</v>
      </c>
      <c r="I251" s="29">
        <v>43465</v>
      </c>
      <c r="J251" s="49">
        <v>500</v>
      </c>
      <c r="K251" s="49"/>
      <c r="L251" s="49">
        <v>1000</v>
      </c>
      <c r="M251" s="49"/>
      <c r="N251" s="76">
        <v>395</v>
      </c>
      <c r="O251" s="114" t="s">
        <v>657</v>
      </c>
      <c r="P251" s="72"/>
      <c r="Q251" s="72"/>
      <c r="R251" s="72"/>
      <c r="S251" s="72"/>
      <c r="T251" s="72"/>
      <c r="U251" s="72"/>
    </row>
    <row r="252" spans="1:22" ht="140.25">
      <c r="A252" s="203"/>
      <c r="B252" s="203"/>
      <c r="C252" s="48" t="s">
        <v>469</v>
      </c>
      <c r="D252" s="40">
        <v>5.5500000000000001E-2</v>
      </c>
      <c r="E252" s="41" t="s">
        <v>107</v>
      </c>
      <c r="F252" s="62">
        <v>3000</v>
      </c>
      <c r="G252" s="41" t="s">
        <v>470</v>
      </c>
      <c r="H252" s="39">
        <v>43101</v>
      </c>
      <c r="I252" s="29">
        <v>43465</v>
      </c>
      <c r="J252" s="49">
        <v>1500</v>
      </c>
      <c r="K252" s="49"/>
      <c r="L252" s="49">
        <v>3000</v>
      </c>
      <c r="M252" s="49"/>
      <c r="N252" s="76">
        <v>951</v>
      </c>
      <c r="O252" s="114" t="s">
        <v>658</v>
      </c>
      <c r="P252" s="72"/>
      <c r="Q252" s="72"/>
      <c r="R252" s="72"/>
      <c r="S252" s="72"/>
      <c r="T252" s="72"/>
      <c r="U252" s="72"/>
    </row>
    <row r="253" spans="1:22" ht="63">
      <c r="A253" s="203"/>
      <c r="B253" s="203"/>
      <c r="C253" s="203" t="s">
        <v>471</v>
      </c>
      <c r="D253" s="204">
        <v>5.5599999999999997E-2</v>
      </c>
      <c r="E253" s="205" t="s">
        <v>107</v>
      </c>
      <c r="F253" s="206">
        <v>10</v>
      </c>
      <c r="G253" s="52" t="s">
        <v>472</v>
      </c>
      <c r="H253" s="39">
        <v>43101</v>
      </c>
      <c r="I253" s="29">
        <v>43465</v>
      </c>
      <c r="J253" s="206"/>
      <c r="K253" s="206">
        <v>5</v>
      </c>
      <c r="L253" s="206"/>
      <c r="M253" s="206">
        <v>10</v>
      </c>
      <c r="N253" s="226">
        <v>0.25</v>
      </c>
      <c r="O253" s="229" t="s">
        <v>659</v>
      </c>
      <c r="P253" s="206"/>
      <c r="Q253" s="228"/>
      <c r="R253" s="206"/>
      <c r="S253" s="228"/>
      <c r="T253" s="206"/>
      <c r="U253" s="228"/>
    </row>
    <row r="254" spans="1:22" ht="47.25">
      <c r="A254" s="203"/>
      <c r="B254" s="203"/>
      <c r="C254" s="203"/>
      <c r="D254" s="204"/>
      <c r="E254" s="205"/>
      <c r="F254" s="206"/>
      <c r="G254" s="52" t="s">
        <v>473</v>
      </c>
      <c r="H254" s="39">
        <v>43101</v>
      </c>
      <c r="I254" s="29">
        <v>43465</v>
      </c>
      <c r="J254" s="206"/>
      <c r="K254" s="206">
        <v>0.5</v>
      </c>
      <c r="L254" s="206"/>
      <c r="M254" s="206">
        <v>1</v>
      </c>
      <c r="N254" s="227"/>
      <c r="O254" s="230"/>
      <c r="P254" s="206"/>
      <c r="Q254" s="228"/>
      <c r="R254" s="206"/>
      <c r="S254" s="228"/>
      <c r="T254" s="206"/>
      <c r="U254" s="228"/>
    </row>
    <row r="255" spans="1:22" ht="47.25">
      <c r="A255" s="203"/>
      <c r="B255" s="203"/>
      <c r="C255" s="203"/>
      <c r="D255" s="204"/>
      <c r="E255" s="205"/>
      <c r="F255" s="206"/>
      <c r="G255" s="52" t="s">
        <v>474</v>
      </c>
      <c r="H255" s="39">
        <v>43101</v>
      </c>
      <c r="I255" s="29">
        <v>43465</v>
      </c>
      <c r="J255" s="206"/>
      <c r="K255" s="206">
        <v>0.5</v>
      </c>
      <c r="L255" s="206"/>
      <c r="M255" s="206">
        <v>1</v>
      </c>
      <c r="N255" s="227"/>
      <c r="O255" s="230"/>
      <c r="P255" s="206"/>
      <c r="Q255" s="228"/>
      <c r="R255" s="206"/>
      <c r="S255" s="228"/>
      <c r="T255" s="206"/>
      <c r="U255" s="228"/>
    </row>
    <row r="256" spans="1:22" ht="63">
      <c r="A256" s="203"/>
      <c r="B256" s="203"/>
      <c r="C256" s="203" t="s">
        <v>475</v>
      </c>
      <c r="D256" s="211">
        <v>5.5599999999999997E-2</v>
      </c>
      <c r="E256" s="208" t="s">
        <v>101</v>
      </c>
      <c r="F256" s="209">
        <v>1</v>
      </c>
      <c r="G256" s="60" t="s">
        <v>476</v>
      </c>
      <c r="H256" s="39">
        <v>43101</v>
      </c>
      <c r="I256" s="29">
        <v>43465</v>
      </c>
      <c r="J256" s="209">
        <v>0.25</v>
      </c>
      <c r="K256" s="209">
        <v>0.5</v>
      </c>
      <c r="L256" s="209">
        <v>0.75</v>
      </c>
      <c r="M256" s="209">
        <v>1</v>
      </c>
      <c r="N256" s="233">
        <v>0.25</v>
      </c>
      <c r="O256" s="231" t="s">
        <v>660</v>
      </c>
      <c r="P256" s="209"/>
      <c r="Q256" s="228"/>
      <c r="R256" s="209"/>
      <c r="S256" s="228"/>
      <c r="T256" s="209"/>
      <c r="U256" s="228"/>
    </row>
    <row r="257" spans="1:21" ht="47.25">
      <c r="A257" s="203"/>
      <c r="B257" s="203"/>
      <c r="C257" s="203"/>
      <c r="D257" s="208"/>
      <c r="E257" s="208"/>
      <c r="F257" s="209"/>
      <c r="G257" s="60" t="s">
        <v>477</v>
      </c>
      <c r="H257" s="39">
        <v>43101</v>
      </c>
      <c r="I257" s="29">
        <v>43465</v>
      </c>
      <c r="J257" s="209">
        <v>0.25</v>
      </c>
      <c r="K257" s="209">
        <v>0.5</v>
      </c>
      <c r="L257" s="209">
        <v>0.75</v>
      </c>
      <c r="M257" s="209">
        <v>1</v>
      </c>
      <c r="N257" s="233"/>
      <c r="O257" s="231"/>
      <c r="P257" s="209"/>
      <c r="Q257" s="228"/>
      <c r="R257" s="209"/>
      <c r="S257" s="228"/>
      <c r="T257" s="209"/>
      <c r="U257" s="228"/>
    </row>
    <row r="258" spans="1:21" ht="31.5">
      <c r="A258" s="203"/>
      <c r="B258" s="203"/>
      <c r="C258" s="203"/>
      <c r="D258" s="208"/>
      <c r="E258" s="208"/>
      <c r="F258" s="209"/>
      <c r="G258" s="60" t="s">
        <v>478</v>
      </c>
      <c r="H258" s="39">
        <v>43101</v>
      </c>
      <c r="I258" s="29">
        <v>43465</v>
      </c>
      <c r="J258" s="209">
        <v>0.25</v>
      </c>
      <c r="K258" s="209">
        <v>0.5</v>
      </c>
      <c r="L258" s="209">
        <v>0.75</v>
      </c>
      <c r="M258" s="209">
        <v>1</v>
      </c>
      <c r="N258" s="233"/>
      <c r="O258" s="231"/>
      <c r="P258" s="209"/>
      <c r="Q258" s="228"/>
      <c r="R258" s="209"/>
      <c r="S258" s="228"/>
      <c r="T258" s="209"/>
      <c r="U258" s="228"/>
    </row>
    <row r="259" spans="1:21" ht="31.5">
      <c r="A259" s="203"/>
      <c r="B259" s="203"/>
      <c r="C259" s="203"/>
      <c r="D259" s="208"/>
      <c r="E259" s="208"/>
      <c r="F259" s="209"/>
      <c r="G259" s="60" t="s">
        <v>479</v>
      </c>
      <c r="H259" s="39">
        <v>43101</v>
      </c>
      <c r="I259" s="29">
        <v>43465</v>
      </c>
      <c r="J259" s="209">
        <v>0.25</v>
      </c>
      <c r="K259" s="209">
        <v>0.5</v>
      </c>
      <c r="L259" s="209">
        <v>0.75</v>
      </c>
      <c r="M259" s="209">
        <v>1</v>
      </c>
      <c r="N259" s="233"/>
      <c r="O259" s="231"/>
      <c r="P259" s="209"/>
      <c r="Q259" s="228"/>
      <c r="R259" s="209"/>
      <c r="S259" s="228"/>
      <c r="T259" s="209"/>
      <c r="U259" s="228"/>
    </row>
    <row r="260" spans="1:21" ht="204">
      <c r="A260" s="203"/>
      <c r="B260" s="203"/>
      <c r="C260" s="60" t="s">
        <v>480</v>
      </c>
      <c r="D260" s="66">
        <v>5.5500000000000001E-2</v>
      </c>
      <c r="E260" s="61" t="s">
        <v>107</v>
      </c>
      <c r="F260" s="62">
        <v>300</v>
      </c>
      <c r="G260" s="52" t="s">
        <v>481</v>
      </c>
      <c r="H260" s="39">
        <v>43101</v>
      </c>
      <c r="I260" s="29">
        <v>43465</v>
      </c>
      <c r="J260" s="99">
        <v>150</v>
      </c>
      <c r="K260" s="62"/>
      <c r="L260" s="62">
        <v>150</v>
      </c>
      <c r="M260" s="62"/>
      <c r="N260" s="133">
        <v>0.66666666666666663</v>
      </c>
      <c r="O260" s="131" t="s">
        <v>661</v>
      </c>
      <c r="P260" s="62"/>
      <c r="Q260" s="72"/>
      <c r="R260" s="62"/>
      <c r="S260" s="72"/>
      <c r="T260" s="62"/>
      <c r="U260" s="72"/>
    </row>
    <row r="261" spans="1:21" ht="178.5">
      <c r="A261" s="203"/>
      <c r="B261" s="203"/>
      <c r="C261" s="60" t="s">
        <v>482</v>
      </c>
      <c r="D261" s="66">
        <v>5.5500000000000001E-2</v>
      </c>
      <c r="E261" s="61" t="s">
        <v>101</v>
      </c>
      <c r="F261" s="61">
        <v>1</v>
      </c>
      <c r="G261" s="52" t="s">
        <v>483</v>
      </c>
      <c r="H261" s="39">
        <v>43101</v>
      </c>
      <c r="I261" s="29">
        <v>43465</v>
      </c>
      <c r="J261" s="98"/>
      <c r="K261" s="61">
        <v>0.5</v>
      </c>
      <c r="L261" s="61"/>
      <c r="M261" s="61">
        <v>1</v>
      </c>
      <c r="N261" s="98">
        <v>7.0000000000000007E-2</v>
      </c>
      <c r="O261" s="134" t="s">
        <v>662</v>
      </c>
      <c r="P261" s="61"/>
      <c r="Q261" s="72"/>
      <c r="R261" s="61"/>
      <c r="S261" s="72"/>
      <c r="T261" s="61"/>
      <c r="U261" s="72"/>
    </row>
    <row r="262" spans="1:21" ht="204.75">
      <c r="A262" s="203"/>
      <c r="B262" s="203"/>
      <c r="C262" s="60" t="s">
        <v>484</v>
      </c>
      <c r="D262" s="66">
        <v>5.5599999999999997E-2</v>
      </c>
      <c r="E262" s="63" t="s">
        <v>101</v>
      </c>
      <c r="F262" s="65">
        <v>1</v>
      </c>
      <c r="G262" s="60" t="s">
        <v>485</v>
      </c>
      <c r="H262" s="39">
        <v>43101</v>
      </c>
      <c r="I262" s="29">
        <v>43465</v>
      </c>
      <c r="J262" s="96">
        <v>0.5</v>
      </c>
      <c r="K262" s="65">
        <v>1</v>
      </c>
      <c r="L262" s="65"/>
      <c r="M262" s="65"/>
      <c r="N262" s="96">
        <v>1</v>
      </c>
      <c r="O262" s="114" t="s">
        <v>663</v>
      </c>
      <c r="P262" s="65"/>
      <c r="Q262" s="72"/>
      <c r="R262" s="65"/>
      <c r="S262" s="72"/>
      <c r="T262" s="65"/>
      <c r="U262" s="72"/>
    </row>
    <row r="263" spans="1:21" ht="31.5">
      <c r="A263" s="203"/>
      <c r="B263" s="203"/>
      <c r="C263" s="203" t="s">
        <v>486</v>
      </c>
      <c r="D263" s="210">
        <v>5.5599999999999997E-2</v>
      </c>
      <c r="E263" s="208" t="s">
        <v>101</v>
      </c>
      <c r="F263" s="207">
        <v>1</v>
      </c>
      <c r="G263" s="60" t="s">
        <v>487</v>
      </c>
      <c r="H263" s="39">
        <v>43101</v>
      </c>
      <c r="I263" s="29">
        <v>43465</v>
      </c>
      <c r="J263" s="207">
        <v>0.25</v>
      </c>
      <c r="K263" s="207">
        <v>0.5</v>
      </c>
      <c r="L263" s="207">
        <v>0.75</v>
      </c>
      <c r="M263" s="207">
        <v>1</v>
      </c>
      <c r="N263" s="207">
        <v>0.25</v>
      </c>
      <c r="O263" s="195" t="s">
        <v>664</v>
      </c>
      <c r="P263" s="207"/>
      <c r="Q263" s="228"/>
      <c r="R263" s="207"/>
      <c r="S263" s="228"/>
      <c r="T263" s="207"/>
      <c r="U263" s="228"/>
    </row>
    <row r="264" spans="1:21" ht="15.75">
      <c r="A264" s="203"/>
      <c r="B264" s="203"/>
      <c r="C264" s="203"/>
      <c r="D264" s="210"/>
      <c r="E264" s="208"/>
      <c r="F264" s="208"/>
      <c r="G264" s="60" t="s">
        <v>488</v>
      </c>
      <c r="H264" s="39">
        <v>43101</v>
      </c>
      <c r="I264" s="29">
        <v>43465</v>
      </c>
      <c r="J264" s="208">
        <v>0.25</v>
      </c>
      <c r="K264" s="208">
        <v>0.5</v>
      </c>
      <c r="L264" s="208">
        <v>0.75</v>
      </c>
      <c r="M264" s="208">
        <v>1</v>
      </c>
      <c r="N264" s="208"/>
      <c r="O264" s="195"/>
      <c r="P264" s="208"/>
      <c r="Q264" s="228"/>
      <c r="R264" s="208"/>
      <c r="S264" s="228"/>
      <c r="T264" s="208"/>
      <c r="U264" s="228"/>
    </row>
    <row r="265" spans="1:21" ht="31.5">
      <c r="A265" s="203"/>
      <c r="B265" s="203"/>
      <c r="C265" s="203" t="s">
        <v>489</v>
      </c>
      <c r="D265" s="210">
        <v>5.5599999999999997E-2</v>
      </c>
      <c r="E265" s="208" t="s">
        <v>101</v>
      </c>
      <c r="F265" s="207">
        <v>1</v>
      </c>
      <c r="G265" s="60" t="s">
        <v>487</v>
      </c>
      <c r="H265" s="39">
        <v>43101</v>
      </c>
      <c r="I265" s="29">
        <v>43465</v>
      </c>
      <c r="J265" s="207">
        <v>0.25</v>
      </c>
      <c r="K265" s="207">
        <v>0.5</v>
      </c>
      <c r="L265" s="207">
        <v>0.75</v>
      </c>
      <c r="M265" s="207">
        <v>1</v>
      </c>
      <c r="N265" s="207">
        <v>0.2</v>
      </c>
      <c r="O265" s="232" t="s">
        <v>665</v>
      </c>
      <c r="P265" s="207"/>
      <c r="Q265" s="228"/>
      <c r="R265" s="207"/>
      <c r="S265" s="228"/>
      <c r="T265" s="207"/>
      <c r="U265" s="228"/>
    </row>
    <row r="266" spans="1:21" ht="15.75">
      <c r="A266" s="203"/>
      <c r="B266" s="203"/>
      <c r="C266" s="203"/>
      <c r="D266" s="210"/>
      <c r="E266" s="208"/>
      <c r="F266" s="208"/>
      <c r="G266" s="60" t="s">
        <v>488</v>
      </c>
      <c r="H266" s="39">
        <v>43101</v>
      </c>
      <c r="I266" s="29">
        <v>43465</v>
      </c>
      <c r="J266" s="208">
        <v>0.25</v>
      </c>
      <c r="K266" s="208">
        <v>0.5</v>
      </c>
      <c r="L266" s="208">
        <v>0.75</v>
      </c>
      <c r="M266" s="208">
        <v>1</v>
      </c>
      <c r="N266" s="208"/>
      <c r="O266" s="232"/>
      <c r="P266" s="208"/>
      <c r="Q266" s="228"/>
      <c r="R266" s="208"/>
      <c r="S266" s="228"/>
      <c r="T266" s="208"/>
      <c r="U266" s="228"/>
    </row>
    <row r="267" spans="1:21">
      <c r="D267" s="93">
        <f>SUM(D251:D265)</f>
        <v>0.49999999999999994</v>
      </c>
    </row>
  </sheetData>
  <mergeCells count="421">
    <mergeCell ref="C131:C133"/>
    <mergeCell ref="D131:D133"/>
    <mergeCell ref="E131:E133"/>
    <mergeCell ref="F131:F133"/>
    <mergeCell ref="T132:U132"/>
    <mergeCell ref="N152:U152"/>
    <mergeCell ref="A144:V144"/>
    <mergeCell ref="A151:V151"/>
    <mergeCell ref="N141:U141"/>
    <mergeCell ref="H142:H143"/>
    <mergeCell ref="I142:I143"/>
    <mergeCell ref="N142:O142"/>
    <mergeCell ref="P142:Q142"/>
    <mergeCell ref="R142:S142"/>
    <mergeCell ref="T142:U142"/>
    <mergeCell ref="A140:V140"/>
    <mergeCell ref="A141:A143"/>
    <mergeCell ref="B141:B143"/>
    <mergeCell ref="C141:C143"/>
    <mergeCell ref="D141:D143"/>
    <mergeCell ref="E141:E143"/>
    <mergeCell ref="F141:F143"/>
    <mergeCell ref="H132:H133"/>
    <mergeCell ref="I132:I133"/>
    <mergeCell ref="H153:H154"/>
    <mergeCell ref="I153:I154"/>
    <mergeCell ref="N153:O153"/>
    <mergeCell ref="P153:Q153"/>
    <mergeCell ref="R153:S153"/>
    <mergeCell ref="T153:U153"/>
    <mergeCell ref="A152:A154"/>
    <mergeCell ref="B152:B154"/>
    <mergeCell ref="C152:C154"/>
    <mergeCell ref="D152:D154"/>
    <mergeCell ref="E152:E154"/>
    <mergeCell ref="F152:F154"/>
    <mergeCell ref="G152:G154"/>
    <mergeCell ref="H152:I152"/>
    <mergeCell ref="J152:M152"/>
    <mergeCell ref="S98:S100"/>
    <mergeCell ref="T98:T100"/>
    <mergeCell ref="U98:U100"/>
    <mergeCell ref="R102:R103"/>
    <mergeCell ref="S102:S103"/>
    <mergeCell ref="T102:T103"/>
    <mergeCell ref="U102:U103"/>
    <mergeCell ref="R105:R108"/>
    <mergeCell ref="S105:S108"/>
    <mergeCell ref="T105:T108"/>
    <mergeCell ref="U105:U108"/>
    <mergeCell ref="S83:S86"/>
    <mergeCell ref="T83:T86"/>
    <mergeCell ref="U83:U86"/>
    <mergeCell ref="R89:R90"/>
    <mergeCell ref="S89:S90"/>
    <mergeCell ref="T89:T90"/>
    <mergeCell ref="U89:U90"/>
    <mergeCell ref="R95:R96"/>
    <mergeCell ref="S95:S96"/>
    <mergeCell ref="T95:T96"/>
    <mergeCell ref="U95:U96"/>
    <mergeCell ref="N102:N103"/>
    <mergeCell ref="O102:O103"/>
    <mergeCell ref="P102:P103"/>
    <mergeCell ref="Q102:Q103"/>
    <mergeCell ref="N105:N108"/>
    <mergeCell ref="O105:O108"/>
    <mergeCell ref="P105:P108"/>
    <mergeCell ref="Q105:Q108"/>
    <mergeCell ref="R83:R86"/>
    <mergeCell ref="R98:R100"/>
    <mergeCell ref="U256:U259"/>
    <mergeCell ref="U263:U264"/>
    <mergeCell ref="U265:U266"/>
    <mergeCell ref="A176:V176"/>
    <mergeCell ref="A177:A179"/>
    <mergeCell ref="B177:B179"/>
    <mergeCell ref="C177:C179"/>
    <mergeCell ref="T256:T259"/>
    <mergeCell ref="T263:T264"/>
    <mergeCell ref="T265:T266"/>
    <mergeCell ref="O253:O255"/>
    <mergeCell ref="O256:O259"/>
    <mergeCell ref="O263:O264"/>
    <mergeCell ref="O265:O266"/>
    <mergeCell ref="Q253:Q255"/>
    <mergeCell ref="Q256:Q259"/>
    <mergeCell ref="Q263:Q264"/>
    <mergeCell ref="Q265:Q266"/>
    <mergeCell ref="S253:S255"/>
    <mergeCell ref="S256:S259"/>
    <mergeCell ref="S263:S264"/>
    <mergeCell ref="S265:S266"/>
    <mergeCell ref="N256:N259"/>
    <mergeCell ref="N263:N264"/>
    <mergeCell ref="N265:N266"/>
    <mergeCell ref="P253:P255"/>
    <mergeCell ref="P256:P259"/>
    <mergeCell ref="P263:P264"/>
    <mergeCell ref="P265:P266"/>
    <mergeCell ref="R253:R255"/>
    <mergeCell ref="R256:R259"/>
    <mergeCell ref="R263:R264"/>
    <mergeCell ref="R265:R266"/>
    <mergeCell ref="A155:V155"/>
    <mergeCell ref="A180:V180"/>
    <mergeCell ref="A188:V188"/>
    <mergeCell ref="A201:V201"/>
    <mergeCell ref="A243:V243"/>
    <mergeCell ref="A250:V250"/>
    <mergeCell ref="N253:N255"/>
    <mergeCell ref="T253:T255"/>
    <mergeCell ref="U253:U255"/>
    <mergeCell ref="D177:D179"/>
    <mergeCell ref="E177:E179"/>
    <mergeCell ref="F177:F179"/>
    <mergeCell ref="G177:G179"/>
    <mergeCell ref="H177:I177"/>
    <mergeCell ref="J177:M177"/>
    <mergeCell ref="N177:U177"/>
    <mergeCell ref="H178:H179"/>
    <mergeCell ref="I178:I179"/>
    <mergeCell ref="N178:O178"/>
    <mergeCell ref="P178:Q178"/>
    <mergeCell ref="R178:S178"/>
    <mergeCell ref="T178:U178"/>
    <mergeCell ref="A246:V246"/>
    <mergeCell ref="A247:A249"/>
    <mergeCell ref="N79:U79"/>
    <mergeCell ref="H80:H81"/>
    <mergeCell ref="I80:I81"/>
    <mergeCell ref="N80:O80"/>
    <mergeCell ref="P80:Q80"/>
    <mergeCell ref="R80:S80"/>
    <mergeCell ref="T80:U80"/>
    <mergeCell ref="A134:V134"/>
    <mergeCell ref="N83:N86"/>
    <mergeCell ref="O83:O86"/>
    <mergeCell ref="P83:P86"/>
    <mergeCell ref="Q83:Q86"/>
    <mergeCell ref="N89:N90"/>
    <mergeCell ref="O89:O90"/>
    <mergeCell ref="P89:P90"/>
    <mergeCell ref="Q89:Q90"/>
    <mergeCell ref="N95:N96"/>
    <mergeCell ref="O95:O96"/>
    <mergeCell ref="P95:P96"/>
    <mergeCell ref="Q95:Q96"/>
    <mergeCell ref="N98:N100"/>
    <mergeCell ref="O98:O100"/>
    <mergeCell ref="P98:P100"/>
    <mergeCell ref="Q98:Q100"/>
    <mergeCell ref="B247:B249"/>
    <mergeCell ref="C247:C249"/>
    <mergeCell ref="D247:D249"/>
    <mergeCell ref="E247:E249"/>
    <mergeCell ref="F247:F249"/>
    <mergeCell ref="G247:G249"/>
    <mergeCell ref="H247:I247"/>
    <mergeCell ref="J247:M247"/>
    <mergeCell ref="N247:U247"/>
    <mergeCell ref="H248:H249"/>
    <mergeCell ref="I248:I249"/>
    <mergeCell ref="N248:O248"/>
    <mergeCell ref="P248:Q248"/>
    <mergeCell ref="R248:S248"/>
    <mergeCell ref="T248:U248"/>
    <mergeCell ref="A239:V239"/>
    <mergeCell ref="A240:A242"/>
    <mergeCell ref="B240:B242"/>
    <mergeCell ref="C240:C242"/>
    <mergeCell ref="D240:D242"/>
    <mergeCell ref="E240:E242"/>
    <mergeCell ref="F240:F242"/>
    <mergeCell ref="G240:G242"/>
    <mergeCell ref="H240:I240"/>
    <mergeCell ref="J240:M240"/>
    <mergeCell ref="N240:U240"/>
    <mergeCell ref="H241:H242"/>
    <mergeCell ref="I241:I242"/>
    <mergeCell ref="N241:O241"/>
    <mergeCell ref="P241:Q241"/>
    <mergeCell ref="R241:S241"/>
    <mergeCell ref="T241:U241"/>
    <mergeCell ref="R186:S186"/>
    <mergeCell ref="T186:U186"/>
    <mergeCell ref="A197:V197"/>
    <mergeCell ref="A198:A200"/>
    <mergeCell ref="B198:B200"/>
    <mergeCell ref="C198:C200"/>
    <mergeCell ref="D198:D200"/>
    <mergeCell ref="E198:E200"/>
    <mergeCell ref="F198:F200"/>
    <mergeCell ref="G198:G200"/>
    <mergeCell ref="H198:I198"/>
    <mergeCell ref="J198:M198"/>
    <mergeCell ref="N198:U198"/>
    <mergeCell ref="H199:H200"/>
    <mergeCell ref="I199:I200"/>
    <mergeCell ref="N199:O199"/>
    <mergeCell ref="P199:Q199"/>
    <mergeCell ref="R199:S199"/>
    <mergeCell ref="T199:U199"/>
    <mergeCell ref="J19:M19"/>
    <mergeCell ref="H20:H21"/>
    <mergeCell ref="I20:I21"/>
    <mergeCell ref="A22:V22"/>
    <mergeCell ref="A82:V82"/>
    <mergeCell ref="A117:V117"/>
    <mergeCell ref="A118:A120"/>
    <mergeCell ref="B118:B120"/>
    <mergeCell ref="C118:C120"/>
    <mergeCell ref="D118:D120"/>
    <mergeCell ref="E118:E120"/>
    <mergeCell ref="F118:F120"/>
    <mergeCell ref="G118:G120"/>
    <mergeCell ref="H118:I118"/>
    <mergeCell ref="J118:M118"/>
    <mergeCell ref="N118:U118"/>
    <mergeCell ref="H119:H120"/>
    <mergeCell ref="I119:I120"/>
    <mergeCell ref="N119:O119"/>
    <mergeCell ref="P119:Q119"/>
    <mergeCell ref="R119:S119"/>
    <mergeCell ref="T119:U119"/>
    <mergeCell ref="A78:V78"/>
    <mergeCell ref="A79:A81"/>
    <mergeCell ref="B12:B14"/>
    <mergeCell ref="A19:A21"/>
    <mergeCell ref="B19:B21"/>
    <mergeCell ref="C19:C21"/>
    <mergeCell ref="D19:D21"/>
    <mergeCell ref="E19:E21"/>
    <mergeCell ref="F19:F21"/>
    <mergeCell ref="G19:G21"/>
    <mergeCell ref="H19:I19"/>
    <mergeCell ref="J79:M79"/>
    <mergeCell ref="B98:B100"/>
    <mergeCell ref="C98:C100"/>
    <mergeCell ref="E5:E7"/>
    <mergeCell ref="F5:F7"/>
    <mergeCell ref="A5:A7"/>
    <mergeCell ref="B5:B7"/>
    <mergeCell ref="C5:C7"/>
    <mergeCell ref="D5:D7"/>
    <mergeCell ref="G5:G7"/>
    <mergeCell ref="I5:J5"/>
    <mergeCell ref="K5:N5"/>
    <mergeCell ref="I6:I7"/>
    <mergeCell ref="J6:J7"/>
    <mergeCell ref="H5:H7"/>
    <mergeCell ref="N19:U19"/>
    <mergeCell ref="N20:O20"/>
    <mergeCell ref="P20:Q20"/>
    <mergeCell ref="R20:S20"/>
    <mergeCell ref="T20:U20"/>
    <mergeCell ref="A16:V16"/>
    <mergeCell ref="A18:V18"/>
    <mergeCell ref="A8:A14"/>
    <mergeCell ref="B8:B11"/>
    <mergeCell ref="A23:A76"/>
    <mergeCell ref="B23:B76"/>
    <mergeCell ref="A83:A115"/>
    <mergeCell ref="B83:B86"/>
    <mergeCell ref="C83:C86"/>
    <mergeCell ref="D83:D86"/>
    <mergeCell ref="E83:E86"/>
    <mergeCell ref="F83:F86"/>
    <mergeCell ref="H83:H86"/>
    <mergeCell ref="D89:D90"/>
    <mergeCell ref="E89:E90"/>
    <mergeCell ref="F89:F90"/>
    <mergeCell ref="E79:E81"/>
    <mergeCell ref="F79:F81"/>
    <mergeCell ref="G79:G81"/>
    <mergeCell ref="H79:I79"/>
    <mergeCell ref="I83:I86"/>
    <mergeCell ref="B79:B81"/>
    <mergeCell ref="C79:C81"/>
    <mergeCell ref="D79:D81"/>
    <mergeCell ref="J83:J86"/>
    <mergeCell ref="K83:K86"/>
    <mergeCell ref="L83:L86"/>
    <mergeCell ref="M83:M86"/>
    <mergeCell ref="M89:M90"/>
    <mergeCell ref="B95:B96"/>
    <mergeCell ref="C95:C96"/>
    <mergeCell ref="D95:D96"/>
    <mergeCell ref="E95:E96"/>
    <mergeCell ref="F95:F96"/>
    <mergeCell ref="H95:H96"/>
    <mergeCell ref="I95:I96"/>
    <mergeCell ref="J95:J96"/>
    <mergeCell ref="K95:K96"/>
    <mergeCell ref="L95:L96"/>
    <mergeCell ref="M95:M96"/>
    <mergeCell ref="H89:H90"/>
    <mergeCell ref="I89:I90"/>
    <mergeCell ref="J89:J90"/>
    <mergeCell ref="K89:K90"/>
    <mergeCell ref="L89:L90"/>
    <mergeCell ref="B89:B90"/>
    <mergeCell ref="C89:C90"/>
    <mergeCell ref="E105:E108"/>
    <mergeCell ref="F105:F108"/>
    <mergeCell ref="A121:V121"/>
    <mergeCell ref="G131:G133"/>
    <mergeCell ref="H131:I131"/>
    <mergeCell ref="J131:M131"/>
    <mergeCell ref="N131:U131"/>
    <mergeCell ref="M98:M100"/>
    <mergeCell ref="B102:B103"/>
    <mergeCell ref="C102:C103"/>
    <mergeCell ref="D102:D103"/>
    <mergeCell ref="E102:E103"/>
    <mergeCell ref="F102:F103"/>
    <mergeCell ref="H102:H103"/>
    <mergeCell ref="I102:I103"/>
    <mergeCell ref="J102:J103"/>
    <mergeCell ref="K102:K103"/>
    <mergeCell ref="L102:L103"/>
    <mergeCell ref="M102:M103"/>
    <mergeCell ref="H98:H100"/>
    <mergeCell ref="I98:I100"/>
    <mergeCell ref="J98:J100"/>
    <mergeCell ref="K98:K100"/>
    <mergeCell ref="L98:L100"/>
    <mergeCell ref="R132:S132"/>
    <mergeCell ref="B131:B133"/>
    <mergeCell ref="M253:M255"/>
    <mergeCell ref="C256:C259"/>
    <mergeCell ref="D256:D259"/>
    <mergeCell ref="E256:E259"/>
    <mergeCell ref="F256:F259"/>
    <mergeCell ref="M105:M108"/>
    <mergeCell ref="D98:D100"/>
    <mergeCell ref="E98:E100"/>
    <mergeCell ref="F98:F100"/>
    <mergeCell ref="A130:V130"/>
    <mergeCell ref="A131:A133"/>
    <mergeCell ref="A122:A128"/>
    <mergeCell ref="A135:A138"/>
    <mergeCell ref="B135:B138"/>
    <mergeCell ref="H105:H108"/>
    <mergeCell ref="I105:I108"/>
    <mergeCell ref="J105:J108"/>
    <mergeCell ref="K105:K108"/>
    <mergeCell ref="L105:L108"/>
    <mergeCell ref="B105:B108"/>
    <mergeCell ref="C105:C108"/>
    <mergeCell ref="D105:D108"/>
    <mergeCell ref="M265:M266"/>
    <mergeCell ref="C265:C266"/>
    <mergeCell ref="D265:D266"/>
    <mergeCell ref="E265:E266"/>
    <mergeCell ref="F265:F266"/>
    <mergeCell ref="M256:M259"/>
    <mergeCell ref="M263:M264"/>
    <mergeCell ref="N132:O132"/>
    <mergeCell ref="P132:Q132"/>
    <mergeCell ref="A184:V184"/>
    <mergeCell ref="A185:A187"/>
    <mergeCell ref="B185:B187"/>
    <mergeCell ref="C185:C187"/>
    <mergeCell ref="D185:D187"/>
    <mergeCell ref="E185:E187"/>
    <mergeCell ref="F185:F187"/>
    <mergeCell ref="G185:G187"/>
    <mergeCell ref="H185:I185"/>
    <mergeCell ref="J185:M185"/>
    <mergeCell ref="N185:U185"/>
    <mergeCell ref="H186:H187"/>
    <mergeCell ref="I186:I187"/>
    <mergeCell ref="N186:O186"/>
    <mergeCell ref="P186:Q186"/>
    <mergeCell ref="A251:A266"/>
    <mergeCell ref="B251:B266"/>
    <mergeCell ref="C253:C255"/>
    <mergeCell ref="D253:D255"/>
    <mergeCell ref="E253:E255"/>
    <mergeCell ref="F253:F255"/>
    <mergeCell ref="J253:J255"/>
    <mergeCell ref="K253:K255"/>
    <mergeCell ref="L253:L255"/>
    <mergeCell ref="J265:J266"/>
    <mergeCell ref="J256:J259"/>
    <mergeCell ref="K256:K259"/>
    <mergeCell ref="L256:L259"/>
    <mergeCell ref="C263:C264"/>
    <mergeCell ref="D263:D264"/>
    <mergeCell ref="E263:E264"/>
    <mergeCell ref="F263:F264"/>
    <mergeCell ref="J263:J264"/>
    <mergeCell ref="K263:K264"/>
    <mergeCell ref="L263:L264"/>
    <mergeCell ref="K265:K266"/>
    <mergeCell ref="L265:L266"/>
    <mergeCell ref="O5:V5"/>
    <mergeCell ref="O6:P6"/>
    <mergeCell ref="Q6:R6"/>
    <mergeCell ref="S6:T6"/>
    <mergeCell ref="U6:V6"/>
    <mergeCell ref="A4:V4"/>
    <mergeCell ref="O203:O204"/>
    <mergeCell ref="A17:V17"/>
    <mergeCell ref="A156:A174"/>
    <mergeCell ref="B156:B174"/>
    <mergeCell ref="A202:A237"/>
    <mergeCell ref="B202:B237"/>
    <mergeCell ref="G203:G204"/>
    <mergeCell ref="H203:H204"/>
    <mergeCell ref="I203:I204"/>
    <mergeCell ref="A181:A182"/>
    <mergeCell ref="B181:B182"/>
    <mergeCell ref="A189:A195"/>
    <mergeCell ref="B189:B195"/>
    <mergeCell ref="G141:G143"/>
    <mergeCell ref="H141:I141"/>
    <mergeCell ref="J141:M141"/>
    <mergeCell ref="A145:A149"/>
    <mergeCell ref="B145:B149"/>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9"/>
  <sheetViews>
    <sheetView zoomScale="90" zoomScaleNormal="90" workbookViewId="0">
      <selection activeCell="Y10" sqref="Y10"/>
    </sheetView>
  </sheetViews>
  <sheetFormatPr baseColWidth="10" defaultColWidth="10.7109375" defaultRowHeight="12.75"/>
  <cols>
    <col min="1" max="1" width="19.7109375" customWidth="1"/>
    <col min="2" max="2" width="21.28515625" customWidth="1"/>
    <col min="3" max="3" width="26.85546875" customWidth="1"/>
    <col min="4" max="4" width="17.28515625" style="11" customWidth="1"/>
    <col min="5" max="5" width="13.28515625" customWidth="1"/>
    <col min="6" max="6" width="13.7109375" style="11" customWidth="1"/>
    <col min="7" max="7" width="38.5703125" customWidth="1"/>
    <col min="8" max="8" width="45.7109375" style="14" customWidth="1"/>
    <col min="9" max="9" width="20" customWidth="1"/>
    <col min="10" max="14" width="17.140625" customWidth="1"/>
  </cols>
  <sheetData>
    <row r="1" spans="1:22" ht="36" customHeight="1"/>
    <row r="2" spans="1:22" ht="24" customHeight="1"/>
    <row r="4" spans="1:22" ht="33.75">
      <c r="A4" s="174" t="s">
        <v>737</v>
      </c>
      <c r="B4" s="175"/>
      <c r="C4" s="175"/>
      <c r="D4" s="175"/>
      <c r="E4" s="175"/>
      <c r="F4" s="175"/>
      <c r="G4" s="175"/>
      <c r="H4" s="175"/>
      <c r="I4" s="175"/>
      <c r="J4" s="175"/>
      <c r="K4" s="175"/>
      <c r="L4" s="175"/>
      <c r="M4" s="175"/>
      <c r="N4" s="175"/>
      <c r="O4" s="175"/>
      <c r="P4" s="175"/>
      <c r="Q4" s="175"/>
      <c r="R4" s="175"/>
      <c r="S4" s="175"/>
      <c r="T4" s="175"/>
      <c r="U4" s="175"/>
      <c r="V4" s="175"/>
    </row>
    <row r="5" spans="1:22" ht="27.75" customHeight="1">
      <c r="A5" s="179" t="s">
        <v>99</v>
      </c>
      <c r="B5" s="179" t="s">
        <v>74</v>
      </c>
      <c r="C5" s="179" t="s">
        <v>65</v>
      </c>
      <c r="D5" s="234" t="s">
        <v>66</v>
      </c>
      <c r="E5" s="179" t="s">
        <v>67</v>
      </c>
      <c r="F5" s="234" t="s">
        <v>68</v>
      </c>
      <c r="G5" s="179" t="s">
        <v>69</v>
      </c>
      <c r="H5" s="179" t="s">
        <v>666</v>
      </c>
      <c r="I5" s="180" t="s">
        <v>70</v>
      </c>
      <c r="J5" s="180"/>
      <c r="K5" s="179" t="s">
        <v>79</v>
      </c>
      <c r="L5" s="179"/>
      <c r="M5" s="179"/>
      <c r="N5" s="179"/>
      <c r="O5" s="176" t="s">
        <v>490</v>
      </c>
      <c r="P5" s="176"/>
      <c r="Q5" s="176"/>
      <c r="R5" s="176"/>
      <c r="S5" s="176"/>
      <c r="T5" s="176"/>
      <c r="U5" s="176"/>
      <c r="V5" s="176"/>
    </row>
    <row r="6" spans="1:22" ht="15.75">
      <c r="A6" s="179"/>
      <c r="B6" s="179"/>
      <c r="C6" s="179"/>
      <c r="D6" s="234"/>
      <c r="E6" s="179"/>
      <c r="F6" s="234"/>
      <c r="G6" s="179"/>
      <c r="H6" s="179"/>
      <c r="I6" s="179" t="s">
        <v>71</v>
      </c>
      <c r="J6" s="179" t="s">
        <v>72</v>
      </c>
      <c r="K6" s="108" t="s">
        <v>75</v>
      </c>
      <c r="L6" s="108" t="s">
        <v>76</v>
      </c>
      <c r="M6" s="108" t="s">
        <v>77</v>
      </c>
      <c r="N6" s="108" t="s">
        <v>78</v>
      </c>
      <c r="O6" s="177" t="s">
        <v>75</v>
      </c>
      <c r="P6" s="177"/>
      <c r="Q6" s="177" t="s">
        <v>76</v>
      </c>
      <c r="R6" s="177"/>
      <c r="S6" s="177" t="s">
        <v>77</v>
      </c>
      <c r="T6" s="177"/>
      <c r="U6" s="177" t="s">
        <v>78</v>
      </c>
      <c r="V6" s="177"/>
    </row>
    <row r="7" spans="1:22" ht="45">
      <c r="A7" s="179"/>
      <c r="B7" s="179"/>
      <c r="C7" s="179"/>
      <c r="D7" s="234"/>
      <c r="E7" s="179"/>
      <c r="F7" s="234"/>
      <c r="G7" s="179"/>
      <c r="H7" s="179"/>
      <c r="I7" s="179"/>
      <c r="J7" s="179"/>
      <c r="K7" s="109" t="s">
        <v>129</v>
      </c>
      <c r="L7" s="109" t="s">
        <v>129</v>
      </c>
      <c r="M7" s="109" t="s">
        <v>129</v>
      </c>
      <c r="N7" s="109" t="s">
        <v>129</v>
      </c>
      <c r="O7" s="67" t="s">
        <v>492</v>
      </c>
      <c r="P7" s="168" t="s">
        <v>491</v>
      </c>
      <c r="Q7" s="67" t="s">
        <v>492</v>
      </c>
      <c r="R7" s="67" t="s">
        <v>491</v>
      </c>
      <c r="S7" s="67" t="s">
        <v>492</v>
      </c>
      <c r="T7" s="67" t="s">
        <v>491</v>
      </c>
      <c r="U7" s="67" t="s">
        <v>492</v>
      </c>
      <c r="V7" s="67" t="s">
        <v>491</v>
      </c>
    </row>
    <row r="8" spans="1:22" ht="75">
      <c r="A8" s="182" t="s">
        <v>58</v>
      </c>
      <c r="B8" s="181" t="s">
        <v>82</v>
      </c>
      <c r="C8" s="81" t="s">
        <v>132</v>
      </c>
      <c r="D8" s="82">
        <v>0.12</v>
      </c>
      <c r="E8" s="81" t="s">
        <v>101</v>
      </c>
      <c r="F8" s="82">
        <v>1</v>
      </c>
      <c r="G8" s="83" t="s">
        <v>671</v>
      </c>
      <c r="H8" s="139" t="s">
        <v>694</v>
      </c>
      <c r="I8" s="84">
        <v>43102</v>
      </c>
      <c r="J8" s="84">
        <v>43462</v>
      </c>
      <c r="K8" s="82">
        <v>0.25</v>
      </c>
      <c r="L8" s="82">
        <v>0.5</v>
      </c>
      <c r="M8" s="82">
        <v>0.75</v>
      </c>
      <c r="N8" s="82">
        <v>1</v>
      </c>
      <c r="O8" s="82"/>
      <c r="P8" s="170"/>
      <c r="Q8" s="82"/>
      <c r="R8" s="170"/>
      <c r="S8" s="82"/>
      <c r="T8" s="170"/>
      <c r="U8" s="82"/>
      <c r="V8" s="170"/>
    </row>
    <row r="9" spans="1:22" ht="60">
      <c r="A9" s="182"/>
      <c r="B9" s="181"/>
      <c r="C9" s="81" t="s">
        <v>130</v>
      </c>
      <c r="D9" s="82">
        <v>0.12</v>
      </c>
      <c r="E9" s="81" t="s">
        <v>101</v>
      </c>
      <c r="F9" s="82">
        <v>1</v>
      </c>
      <c r="G9" s="85" t="s">
        <v>124</v>
      </c>
      <c r="H9" s="81" t="s">
        <v>695</v>
      </c>
      <c r="I9" s="84">
        <v>43102</v>
      </c>
      <c r="J9" s="84">
        <v>43462</v>
      </c>
      <c r="K9" s="82">
        <v>0.15</v>
      </c>
      <c r="L9" s="82">
        <v>0.3</v>
      </c>
      <c r="M9" s="82">
        <v>0.6</v>
      </c>
      <c r="N9" s="82">
        <v>1</v>
      </c>
      <c r="O9" s="82"/>
      <c r="P9" s="170"/>
      <c r="Q9" s="82"/>
      <c r="R9" s="170"/>
      <c r="S9" s="82"/>
      <c r="T9" s="170"/>
      <c r="U9" s="82"/>
      <c r="V9" s="170"/>
    </row>
    <row r="10" spans="1:22" ht="90">
      <c r="A10" s="182"/>
      <c r="B10" s="181"/>
      <c r="C10" s="81" t="s">
        <v>133</v>
      </c>
      <c r="D10" s="82">
        <v>0.12</v>
      </c>
      <c r="E10" s="81" t="s">
        <v>101</v>
      </c>
      <c r="F10" s="82">
        <v>1</v>
      </c>
      <c r="G10" s="86" t="s">
        <v>731</v>
      </c>
      <c r="H10" s="139" t="s">
        <v>696</v>
      </c>
      <c r="I10" s="84">
        <v>43102</v>
      </c>
      <c r="J10" s="84">
        <v>43462</v>
      </c>
      <c r="K10" s="82">
        <v>0.15</v>
      </c>
      <c r="L10" s="82">
        <v>0.3</v>
      </c>
      <c r="M10" s="82">
        <v>0.7</v>
      </c>
      <c r="N10" s="82">
        <v>1</v>
      </c>
      <c r="O10" s="82"/>
      <c r="P10" s="170"/>
      <c r="Q10" s="82"/>
      <c r="R10" s="170"/>
      <c r="S10" s="82"/>
      <c r="T10" s="170"/>
      <c r="U10" s="82"/>
      <c r="V10" s="170"/>
    </row>
    <row r="11" spans="1:22" ht="90">
      <c r="A11" s="182"/>
      <c r="B11" s="181"/>
      <c r="C11" s="81" t="s">
        <v>134</v>
      </c>
      <c r="D11" s="82">
        <v>0.12</v>
      </c>
      <c r="E11" s="81" t="s">
        <v>101</v>
      </c>
      <c r="F11" s="82">
        <v>1</v>
      </c>
      <c r="G11" s="85" t="s">
        <v>83</v>
      </c>
      <c r="H11" s="139" t="s">
        <v>697</v>
      </c>
      <c r="I11" s="84">
        <v>43102</v>
      </c>
      <c r="J11" s="84">
        <v>43462</v>
      </c>
      <c r="K11" s="82">
        <v>0.15</v>
      </c>
      <c r="L11" s="82">
        <v>0.3</v>
      </c>
      <c r="M11" s="82">
        <v>0.7</v>
      </c>
      <c r="N11" s="82">
        <v>1</v>
      </c>
      <c r="O11" s="82"/>
      <c r="P11" s="170"/>
      <c r="Q11" s="82"/>
      <c r="R11" s="170"/>
      <c r="S11" s="82"/>
      <c r="T11" s="170"/>
      <c r="U11" s="82"/>
      <c r="V11" s="170"/>
    </row>
    <row r="12" spans="1:22" ht="135">
      <c r="A12" s="182"/>
      <c r="B12" s="181"/>
      <c r="C12" s="81" t="s">
        <v>135</v>
      </c>
      <c r="D12" s="82">
        <v>0.05</v>
      </c>
      <c r="E12" s="81" t="s">
        <v>101</v>
      </c>
      <c r="F12" s="82">
        <v>1</v>
      </c>
      <c r="G12" s="85" t="s">
        <v>84</v>
      </c>
      <c r="H12" s="139" t="s">
        <v>698</v>
      </c>
      <c r="I12" s="84">
        <v>43102</v>
      </c>
      <c r="J12" s="84">
        <v>43462</v>
      </c>
      <c r="K12" s="82">
        <v>0.25</v>
      </c>
      <c r="L12" s="82">
        <v>0.5</v>
      </c>
      <c r="M12" s="82">
        <v>0.75</v>
      </c>
      <c r="N12" s="82">
        <v>1</v>
      </c>
      <c r="O12" s="82"/>
      <c r="P12" s="170"/>
      <c r="Q12" s="82"/>
      <c r="R12" s="170"/>
      <c r="S12" s="82"/>
      <c r="T12" s="170"/>
      <c r="U12" s="82"/>
      <c r="V12" s="170"/>
    </row>
    <row r="13" spans="1:22" ht="68.25" customHeight="1">
      <c r="A13" s="182"/>
      <c r="B13" s="181"/>
      <c r="C13" s="81" t="s">
        <v>136</v>
      </c>
      <c r="D13" s="82">
        <v>0.04</v>
      </c>
      <c r="E13" s="81" t="s">
        <v>101</v>
      </c>
      <c r="F13" s="82">
        <v>1</v>
      </c>
      <c r="G13" s="85" t="s">
        <v>125</v>
      </c>
      <c r="H13" s="81" t="s">
        <v>699</v>
      </c>
      <c r="I13" s="84">
        <v>43102</v>
      </c>
      <c r="J13" s="84">
        <v>43462</v>
      </c>
      <c r="K13" s="82">
        <v>1</v>
      </c>
      <c r="L13" s="82">
        <v>1</v>
      </c>
      <c r="M13" s="82">
        <v>1</v>
      </c>
      <c r="N13" s="82">
        <v>1</v>
      </c>
      <c r="O13" s="82"/>
      <c r="P13" s="170"/>
      <c r="Q13" s="82"/>
      <c r="R13" s="170"/>
      <c r="S13" s="82"/>
      <c r="T13" s="170"/>
      <c r="U13" s="82"/>
      <c r="V13" s="170"/>
    </row>
    <row r="14" spans="1:22" ht="104.25" customHeight="1">
      <c r="A14" s="182"/>
      <c r="B14" s="181" t="s">
        <v>85</v>
      </c>
      <c r="C14" s="81" t="s">
        <v>137</v>
      </c>
      <c r="D14" s="82">
        <v>0.04</v>
      </c>
      <c r="E14" s="81" t="s">
        <v>101</v>
      </c>
      <c r="F14" s="82">
        <v>1</v>
      </c>
      <c r="G14" s="85" t="s">
        <v>126</v>
      </c>
      <c r="H14" s="139" t="s">
        <v>700</v>
      </c>
      <c r="I14" s="84">
        <v>43102</v>
      </c>
      <c r="J14" s="84">
        <v>43462</v>
      </c>
      <c r="K14" s="82">
        <v>0.1</v>
      </c>
      <c r="L14" s="82">
        <v>0.3</v>
      </c>
      <c r="M14" s="82">
        <v>0.7</v>
      </c>
      <c r="N14" s="82">
        <v>1</v>
      </c>
      <c r="O14" s="82"/>
      <c r="P14" s="170"/>
      <c r="Q14" s="82"/>
      <c r="R14" s="170"/>
      <c r="S14" s="82"/>
      <c r="T14" s="170"/>
      <c r="U14" s="82"/>
      <c r="V14" s="170"/>
    </row>
    <row r="15" spans="1:22" ht="75">
      <c r="A15" s="182"/>
      <c r="B15" s="181"/>
      <c r="C15" s="81" t="s">
        <v>138</v>
      </c>
      <c r="D15" s="82">
        <v>0.05</v>
      </c>
      <c r="E15" s="81" t="s">
        <v>107</v>
      </c>
      <c r="F15" s="161">
        <v>1</v>
      </c>
      <c r="G15" s="85" t="s">
        <v>86</v>
      </c>
      <c r="H15" s="141" t="s">
        <v>732</v>
      </c>
      <c r="I15" s="84">
        <v>43102</v>
      </c>
      <c r="J15" s="84">
        <v>43462</v>
      </c>
      <c r="K15" s="82">
        <v>0.15</v>
      </c>
      <c r="L15" s="82">
        <v>0.3</v>
      </c>
      <c r="M15" s="82">
        <v>0.7</v>
      </c>
      <c r="N15" s="82">
        <v>1</v>
      </c>
      <c r="O15" s="82"/>
      <c r="P15" s="170"/>
      <c r="Q15" s="82"/>
      <c r="R15" s="170"/>
      <c r="S15" s="82"/>
      <c r="T15" s="170"/>
      <c r="U15" s="82"/>
      <c r="V15" s="170"/>
    </row>
    <row r="16" spans="1:22" ht="90">
      <c r="A16" s="182"/>
      <c r="B16" s="181"/>
      <c r="C16" s="81" t="s">
        <v>139</v>
      </c>
      <c r="D16" s="82">
        <v>0.12</v>
      </c>
      <c r="E16" s="81" t="s">
        <v>101</v>
      </c>
      <c r="F16" s="82">
        <v>1</v>
      </c>
      <c r="G16" s="85" t="s">
        <v>87</v>
      </c>
      <c r="H16" s="139" t="s">
        <v>701</v>
      </c>
      <c r="I16" s="84">
        <v>43102</v>
      </c>
      <c r="J16" s="84">
        <v>43462</v>
      </c>
      <c r="K16" s="82">
        <v>0.15</v>
      </c>
      <c r="L16" s="82">
        <v>0.4</v>
      </c>
      <c r="M16" s="82">
        <v>0.7</v>
      </c>
      <c r="N16" s="82">
        <v>1</v>
      </c>
      <c r="O16" s="82"/>
      <c r="P16" s="170"/>
      <c r="Q16" s="82"/>
      <c r="R16" s="170"/>
      <c r="S16" s="82"/>
      <c r="T16" s="170"/>
      <c r="U16" s="82"/>
      <c r="V16" s="170"/>
    </row>
    <row r="17" spans="1:22" ht="75">
      <c r="A17" s="182"/>
      <c r="B17" s="181"/>
      <c r="C17" s="81" t="s">
        <v>140</v>
      </c>
      <c r="D17" s="82">
        <v>0.05</v>
      </c>
      <c r="E17" s="81" t="s">
        <v>101</v>
      </c>
      <c r="F17" s="82">
        <v>1</v>
      </c>
      <c r="G17" s="86" t="s">
        <v>127</v>
      </c>
      <c r="H17" s="141" t="s">
        <v>702</v>
      </c>
      <c r="I17" s="84">
        <v>43102</v>
      </c>
      <c r="J17" s="84">
        <v>43462</v>
      </c>
      <c r="K17" s="82">
        <v>0.25</v>
      </c>
      <c r="L17" s="82">
        <v>0.5</v>
      </c>
      <c r="M17" s="82">
        <v>0.75</v>
      </c>
      <c r="N17" s="82">
        <v>1</v>
      </c>
      <c r="O17" s="82"/>
      <c r="P17" s="170"/>
      <c r="Q17" s="82"/>
      <c r="R17" s="170"/>
      <c r="S17" s="82"/>
      <c r="T17" s="170"/>
      <c r="U17" s="82"/>
      <c r="V17" s="170"/>
    </row>
    <row r="18" spans="1:22" ht="75">
      <c r="A18" s="182"/>
      <c r="B18" s="181"/>
      <c r="C18" s="81" t="s">
        <v>141</v>
      </c>
      <c r="D18" s="82">
        <v>0.05</v>
      </c>
      <c r="E18" s="81" t="s">
        <v>101</v>
      </c>
      <c r="F18" s="82">
        <v>1</v>
      </c>
      <c r="G18" s="85" t="s">
        <v>131</v>
      </c>
      <c r="H18" s="141" t="s">
        <v>703</v>
      </c>
      <c r="I18" s="84">
        <v>43102</v>
      </c>
      <c r="J18" s="84">
        <v>43462</v>
      </c>
      <c r="K18" s="82">
        <v>0.25</v>
      </c>
      <c r="L18" s="82">
        <v>0.5</v>
      </c>
      <c r="M18" s="82">
        <v>0.75</v>
      </c>
      <c r="N18" s="82">
        <v>1</v>
      </c>
      <c r="O18" s="82"/>
      <c r="P18" s="170"/>
      <c r="Q18" s="82"/>
      <c r="R18" s="170"/>
      <c r="S18" s="82"/>
      <c r="T18" s="170"/>
      <c r="U18" s="82"/>
      <c r="V18" s="170"/>
    </row>
    <row r="19" spans="1:22" ht="135">
      <c r="A19" s="182"/>
      <c r="B19" s="181"/>
      <c r="C19" s="81" t="s">
        <v>142</v>
      </c>
      <c r="D19" s="82">
        <v>0.04</v>
      </c>
      <c r="E19" s="81" t="s">
        <v>101</v>
      </c>
      <c r="F19" s="82">
        <v>1</v>
      </c>
      <c r="G19" s="85" t="s">
        <v>90</v>
      </c>
      <c r="H19" s="141" t="s">
        <v>704</v>
      </c>
      <c r="I19" s="84">
        <v>43102</v>
      </c>
      <c r="J19" s="84">
        <v>43462</v>
      </c>
      <c r="K19" s="82">
        <v>0.1</v>
      </c>
      <c r="L19" s="82">
        <v>0.3</v>
      </c>
      <c r="M19" s="82">
        <v>0.7</v>
      </c>
      <c r="N19" s="82">
        <v>1</v>
      </c>
      <c r="O19" s="82"/>
      <c r="P19" s="171"/>
      <c r="Q19" s="82"/>
      <c r="R19" s="171"/>
      <c r="S19" s="82"/>
      <c r="T19" s="171"/>
      <c r="U19" s="82"/>
      <c r="V19" s="171"/>
    </row>
  </sheetData>
  <mergeCells count="21">
    <mergeCell ref="C5:C7"/>
    <mergeCell ref="D5:D7"/>
    <mergeCell ref="E5:E7"/>
    <mergeCell ref="A4:V4"/>
    <mergeCell ref="A8:A19"/>
    <mergeCell ref="B8:B13"/>
    <mergeCell ref="B14:B19"/>
    <mergeCell ref="A5:A7"/>
    <mergeCell ref="B5:B7"/>
    <mergeCell ref="F5:F7"/>
    <mergeCell ref="G5:G7"/>
    <mergeCell ref="H5:H7"/>
    <mergeCell ref="I5:J5"/>
    <mergeCell ref="K5:N5"/>
    <mergeCell ref="I6:I7"/>
    <mergeCell ref="J6:J7"/>
    <mergeCell ref="O5:V5"/>
    <mergeCell ref="O6:P6"/>
    <mergeCell ref="Q6:R6"/>
    <mergeCell ref="S6:T6"/>
    <mergeCell ref="U6:V6"/>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7"/>
  <sheetViews>
    <sheetView topLeftCell="A7" zoomScale="80" zoomScaleNormal="80" workbookViewId="0">
      <selection activeCell="F14" sqref="F14"/>
    </sheetView>
  </sheetViews>
  <sheetFormatPr baseColWidth="10" defaultColWidth="10.7109375" defaultRowHeight="12.75"/>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8" width="47.7109375" style="14" customWidth="1"/>
    <col min="9" max="10" width="17.140625" customWidth="1"/>
    <col min="11" max="14" width="19.7109375" customWidth="1"/>
  </cols>
  <sheetData>
    <row r="1" spans="1:22" ht="40.5" customHeight="1"/>
    <row r="2" spans="1:22" ht="12.75" customHeight="1"/>
    <row r="4" spans="1:22" ht="33.75">
      <c r="A4" s="174" t="s">
        <v>737</v>
      </c>
      <c r="B4" s="175"/>
      <c r="C4" s="175"/>
      <c r="D4" s="175"/>
      <c r="E4" s="175"/>
      <c r="F4" s="175"/>
      <c r="G4" s="175"/>
      <c r="H4" s="175"/>
      <c r="I4" s="175"/>
      <c r="J4" s="175"/>
      <c r="K4" s="175"/>
      <c r="L4" s="175"/>
      <c r="M4" s="175"/>
      <c r="N4" s="175"/>
      <c r="O4" s="175"/>
      <c r="P4" s="175"/>
      <c r="Q4" s="175"/>
      <c r="R4" s="175"/>
      <c r="S4" s="175"/>
      <c r="T4" s="175"/>
      <c r="U4" s="175"/>
      <c r="V4" s="175"/>
    </row>
    <row r="5" spans="1:22" ht="30" customHeight="1">
      <c r="A5" s="179" t="s">
        <v>99</v>
      </c>
      <c r="B5" s="179" t="s">
        <v>74</v>
      </c>
      <c r="C5" s="179" t="s">
        <v>65</v>
      </c>
      <c r="D5" s="179" t="s">
        <v>66</v>
      </c>
      <c r="E5" s="179" t="s">
        <v>67</v>
      </c>
      <c r="F5" s="179" t="s">
        <v>68</v>
      </c>
      <c r="G5" s="179" t="s">
        <v>69</v>
      </c>
      <c r="H5" s="179" t="s">
        <v>666</v>
      </c>
      <c r="I5" s="180" t="s">
        <v>70</v>
      </c>
      <c r="J5" s="180"/>
      <c r="K5" s="179" t="s">
        <v>79</v>
      </c>
      <c r="L5" s="179"/>
      <c r="M5" s="179"/>
      <c r="N5" s="179"/>
      <c r="O5" s="176" t="s">
        <v>490</v>
      </c>
      <c r="P5" s="176"/>
      <c r="Q5" s="176"/>
      <c r="R5" s="176"/>
      <c r="S5" s="176"/>
      <c r="T5" s="176"/>
      <c r="U5" s="176"/>
      <c r="V5" s="176"/>
    </row>
    <row r="6" spans="1:22" ht="30" customHeight="1">
      <c r="A6" s="179"/>
      <c r="B6" s="179"/>
      <c r="C6" s="179"/>
      <c r="D6" s="179"/>
      <c r="E6" s="179"/>
      <c r="F6" s="179"/>
      <c r="G6" s="179"/>
      <c r="H6" s="179"/>
      <c r="I6" s="179" t="s">
        <v>71</v>
      </c>
      <c r="J6" s="179" t="s">
        <v>72</v>
      </c>
      <c r="K6" s="108" t="s">
        <v>75</v>
      </c>
      <c r="L6" s="108" t="s">
        <v>76</v>
      </c>
      <c r="M6" s="108" t="s">
        <v>77</v>
      </c>
      <c r="N6" s="108" t="s">
        <v>78</v>
      </c>
      <c r="O6" s="177" t="s">
        <v>75</v>
      </c>
      <c r="P6" s="177"/>
      <c r="Q6" s="177" t="s">
        <v>76</v>
      </c>
      <c r="R6" s="177"/>
      <c r="S6" s="177" t="s">
        <v>77</v>
      </c>
      <c r="T6" s="177"/>
      <c r="U6" s="177" t="s">
        <v>78</v>
      </c>
      <c r="V6" s="177"/>
    </row>
    <row r="7" spans="1:22" ht="45">
      <c r="A7" s="179"/>
      <c r="B7" s="179"/>
      <c r="C7" s="179"/>
      <c r="D7" s="179"/>
      <c r="E7" s="179"/>
      <c r="F7" s="179"/>
      <c r="G7" s="179"/>
      <c r="H7" s="179"/>
      <c r="I7" s="179"/>
      <c r="J7" s="179"/>
      <c r="K7" s="109" t="s">
        <v>64</v>
      </c>
      <c r="L7" s="109" t="s">
        <v>64</v>
      </c>
      <c r="M7" s="109" t="s">
        <v>64</v>
      </c>
      <c r="N7" s="109" t="s">
        <v>64</v>
      </c>
      <c r="O7" s="67" t="s">
        <v>492</v>
      </c>
      <c r="P7" s="168" t="s">
        <v>491</v>
      </c>
      <c r="Q7" s="67" t="s">
        <v>492</v>
      </c>
      <c r="R7" s="67" t="s">
        <v>491</v>
      </c>
      <c r="S7" s="67" t="s">
        <v>492</v>
      </c>
      <c r="T7" s="67" t="s">
        <v>491</v>
      </c>
      <c r="U7" s="67" t="s">
        <v>492</v>
      </c>
      <c r="V7" s="67" t="s">
        <v>491</v>
      </c>
    </row>
    <row r="8" spans="1:22" ht="107.25" customHeight="1">
      <c r="A8" s="235" t="s">
        <v>59</v>
      </c>
      <c r="B8" s="236" t="s">
        <v>97</v>
      </c>
      <c r="C8" s="9" t="s">
        <v>128</v>
      </c>
      <c r="D8" s="18">
        <v>0.15</v>
      </c>
      <c r="E8" s="16" t="s">
        <v>115</v>
      </c>
      <c r="F8" s="20">
        <v>1</v>
      </c>
      <c r="G8" s="9" t="s">
        <v>116</v>
      </c>
      <c r="H8" s="139" t="s">
        <v>705</v>
      </c>
      <c r="I8" s="22">
        <v>43101</v>
      </c>
      <c r="J8" s="17">
        <v>43131</v>
      </c>
      <c r="K8" s="10">
        <v>1</v>
      </c>
      <c r="L8" s="10">
        <v>1</v>
      </c>
      <c r="M8" s="10">
        <v>1</v>
      </c>
      <c r="N8" s="10">
        <v>1</v>
      </c>
      <c r="O8" s="10"/>
      <c r="P8" s="170"/>
      <c r="Q8" s="10"/>
      <c r="R8" s="170"/>
      <c r="S8" s="10"/>
      <c r="T8" s="170"/>
      <c r="U8" s="10"/>
      <c r="V8" s="170"/>
    </row>
    <row r="9" spans="1:22" ht="100.5" customHeight="1">
      <c r="A9" s="235"/>
      <c r="B9" s="236"/>
      <c r="C9" s="9" t="s">
        <v>117</v>
      </c>
      <c r="D9" s="18">
        <v>0.15</v>
      </c>
      <c r="E9" s="16" t="s">
        <v>115</v>
      </c>
      <c r="F9" s="20">
        <v>1</v>
      </c>
      <c r="G9" s="9" t="s">
        <v>672</v>
      </c>
      <c r="H9" s="138" t="s">
        <v>706</v>
      </c>
      <c r="I9" s="22">
        <v>43101</v>
      </c>
      <c r="J9" s="17">
        <v>43220</v>
      </c>
      <c r="K9" s="10">
        <v>0.8</v>
      </c>
      <c r="L9" s="10">
        <v>1</v>
      </c>
      <c r="M9" s="10">
        <v>1</v>
      </c>
      <c r="N9" s="10">
        <v>1</v>
      </c>
      <c r="O9" s="10"/>
      <c r="P9" s="170"/>
      <c r="Q9" s="10"/>
      <c r="R9" s="170"/>
      <c r="S9" s="10"/>
      <c r="T9" s="170"/>
      <c r="U9" s="10"/>
      <c r="V9" s="170"/>
    </row>
    <row r="10" spans="1:22" ht="112.5" customHeight="1">
      <c r="A10" s="235"/>
      <c r="B10" s="236"/>
      <c r="C10" s="9" t="s">
        <v>170</v>
      </c>
      <c r="D10" s="157">
        <v>0.3</v>
      </c>
      <c r="E10" s="160" t="s">
        <v>115</v>
      </c>
      <c r="F10" s="158">
        <v>1</v>
      </c>
      <c r="G10" s="9" t="s">
        <v>118</v>
      </c>
      <c r="H10" s="160" t="s">
        <v>673</v>
      </c>
      <c r="I10" s="22">
        <v>43101</v>
      </c>
      <c r="J10" s="17">
        <v>43465</v>
      </c>
      <c r="K10" s="10">
        <v>0.25</v>
      </c>
      <c r="L10" s="10">
        <v>0.5</v>
      </c>
      <c r="M10" s="10">
        <v>0.75</v>
      </c>
      <c r="N10" s="10">
        <v>1</v>
      </c>
      <c r="O10" s="10"/>
      <c r="P10" s="170"/>
      <c r="Q10" s="10"/>
      <c r="R10" s="170"/>
      <c r="S10" s="10"/>
      <c r="T10" s="170"/>
      <c r="U10" s="10"/>
      <c r="V10" s="170"/>
    </row>
    <row r="11" spans="1:22" ht="61.5" customHeight="1">
      <c r="A11" s="235"/>
      <c r="B11" s="236"/>
      <c r="C11" s="9" t="s">
        <v>119</v>
      </c>
      <c r="D11" s="18">
        <v>0.15</v>
      </c>
      <c r="E11" s="16" t="s">
        <v>115</v>
      </c>
      <c r="F11" s="20">
        <v>1</v>
      </c>
      <c r="G11" s="9" t="s">
        <v>120</v>
      </c>
      <c r="H11" s="173" t="s">
        <v>741</v>
      </c>
      <c r="I11" s="22">
        <v>43101</v>
      </c>
      <c r="J11" s="17">
        <v>43465</v>
      </c>
      <c r="K11" s="10">
        <v>0.33300000000000002</v>
      </c>
      <c r="L11" s="10">
        <v>0.33300000000000002</v>
      </c>
      <c r="M11" s="10">
        <v>0.66300000000000003</v>
      </c>
      <c r="N11" s="10">
        <v>1</v>
      </c>
      <c r="O11" s="10"/>
      <c r="P11" s="170"/>
      <c r="Q11" s="10"/>
      <c r="R11" s="170"/>
      <c r="S11" s="10"/>
      <c r="T11" s="170"/>
      <c r="U11" s="10"/>
      <c r="V11" s="170"/>
    </row>
    <row r="12" spans="1:22" ht="63">
      <c r="A12" s="235"/>
      <c r="B12" s="236"/>
      <c r="C12" s="9" t="s">
        <v>121</v>
      </c>
      <c r="D12" s="18">
        <v>0.15</v>
      </c>
      <c r="E12" s="16" t="s">
        <v>115</v>
      </c>
      <c r="F12" s="20">
        <v>1</v>
      </c>
      <c r="G12" s="9" t="s">
        <v>122</v>
      </c>
      <c r="H12" s="138" t="s">
        <v>707</v>
      </c>
      <c r="I12" s="22">
        <v>43101</v>
      </c>
      <c r="J12" s="17">
        <v>43465</v>
      </c>
      <c r="K12" s="10">
        <v>1</v>
      </c>
      <c r="L12" s="10">
        <v>1</v>
      </c>
      <c r="M12" s="10">
        <v>1</v>
      </c>
      <c r="N12" s="10">
        <v>1</v>
      </c>
      <c r="O12" s="10"/>
      <c r="P12" s="170"/>
      <c r="Q12" s="10"/>
      <c r="R12" s="170"/>
      <c r="S12" s="10"/>
      <c r="T12" s="170"/>
      <c r="U12" s="10"/>
      <c r="V12" s="170"/>
    </row>
    <row r="13" spans="1:22" ht="63">
      <c r="A13" s="235"/>
      <c r="B13" s="236"/>
      <c r="C13" s="9" t="s">
        <v>123</v>
      </c>
      <c r="D13" s="18">
        <v>0.1</v>
      </c>
      <c r="E13" s="16" t="s">
        <v>115</v>
      </c>
      <c r="F13" s="20">
        <v>0.8</v>
      </c>
      <c r="G13" s="9" t="s">
        <v>739</v>
      </c>
      <c r="H13" s="138" t="s">
        <v>740</v>
      </c>
      <c r="I13" s="22">
        <v>43101</v>
      </c>
      <c r="J13" s="17">
        <v>43465</v>
      </c>
      <c r="K13" s="10">
        <v>0</v>
      </c>
      <c r="L13" s="10">
        <v>0.5</v>
      </c>
      <c r="M13" s="10">
        <v>0.5</v>
      </c>
      <c r="N13" s="10">
        <v>1</v>
      </c>
      <c r="O13" s="10"/>
      <c r="P13" s="170"/>
      <c r="Q13" s="10"/>
      <c r="R13" s="170"/>
      <c r="S13" s="10"/>
      <c r="T13" s="170"/>
      <c r="U13" s="10"/>
      <c r="V13" s="170"/>
    </row>
    <row r="17" spans="8:8" ht="15.75">
      <c r="H17" s="146"/>
    </row>
  </sheetData>
  <mergeCells count="20">
    <mergeCell ref="A8:A13"/>
    <mergeCell ref="B8:B13"/>
    <mergeCell ref="I6:I7"/>
    <mergeCell ref="J6:J7"/>
    <mergeCell ref="A5:A7"/>
    <mergeCell ref="B5:B7"/>
    <mergeCell ref="C5:C7"/>
    <mergeCell ref="D5:D7"/>
    <mergeCell ref="E5:E7"/>
    <mergeCell ref="F5:F7"/>
    <mergeCell ref="G5:G7"/>
    <mergeCell ref="I5:J5"/>
    <mergeCell ref="H5:H7"/>
    <mergeCell ref="O6:P6"/>
    <mergeCell ref="Q6:R6"/>
    <mergeCell ref="S6:T6"/>
    <mergeCell ref="U6:V6"/>
    <mergeCell ref="A4:V4"/>
    <mergeCell ref="K5:N5"/>
    <mergeCell ref="O5:V5"/>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7"/>
  <sheetViews>
    <sheetView topLeftCell="B1" zoomScale="80" zoomScaleNormal="80" workbookViewId="0">
      <pane xSplit="1" ySplit="7" topLeftCell="C8" activePane="bottomRight" state="frozen"/>
      <selection activeCell="B1" sqref="B1"/>
      <selection pane="topRight" activeCell="C1" sqref="C1"/>
      <selection pane="bottomLeft" activeCell="B8" sqref="B8"/>
      <selection pane="bottomRight" activeCell="O13" sqref="O13:V17"/>
    </sheetView>
  </sheetViews>
  <sheetFormatPr baseColWidth="10" defaultColWidth="10.7109375" defaultRowHeight="12.75"/>
  <cols>
    <col min="1" max="1" width="24.7109375" customWidth="1"/>
    <col min="2" max="2" width="23.7109375" customWidth="1"/>
    <col min="3" max="3" width="24" customWidth="1"/>
    <col min="4" max="4" width="15.5703125" customWidth="1"/>
    <col min="5" max="5" width="12.28515625" customWidth="1"/>
    <col min="7" max="7" width="42.140625" customWidth="1"/>
    <col min="8" max="8" width="46.85546875" style="14" customWidth="1"/>
    <col min="9" max="10" width="15.7109375" customWidth="1"/>
    <col min="11" max="11" width="17.5703125" customWidth="1"/>
    <col min="12" max="14" width="17.5703125" hidden="1" customWidth="1"/>
  </cols>
  <sheetData>
    <row r="1" spans="1:22" ht="24" customHeight="1"/>
    <row r="2" spans="1:22" ht="24" customHeight="1"/>
    <row r="4" spans="1:22" ht="33.75">
      <c r="A4" s="174" t="s">
        <v>737</v>
      </c>
      <c r="B4" s="175"/>
      <c r="C4" s="175"/>
      <c r="D4" s="175"/>
      <c r="E4" s="175"/>
      <c r="F4" s="175"/>
      <c r="G4" s="175"/>
      <c r="H4" s="175"/>
      <c r="I4" s="175"/>
      <c r="J4" s="175"/>
      <c r="K4" s="175"/>
      <c r="L4" s="175"/>
      <c r="M4" s="175"/>
      <c r="N4" s="175"/>
      <c r="O4" s="175"/>
      <c r="P4" s="175"/>
      <c r="Q4" s="175"/>
      <c r="R4" s="175"/>
      <c r="S4" s="175"/>
      <c r="T4" s="175"/>
      <c r="U4" s="175"/>
      <c r="V4" s="175"/>
    </row>
    <row r="5" spans="1:22" ht="36.75" customHeight="1">
      <c r="A5" s="199" t="s">
        <v>99</v>
      </c>
      <c r="B5" s="221" t="s">
        <v>74</v>
      </c>
      <c r="C5" s="221" t="s">
        <v>65</v>
      </c>
      <c r="D5" s="221" t="s">
        <v>66</v>
      </c>
      <c r="E5" s="221" t="s">
        <v>67</v>
      </c>
      <c r="F5" s="221" t="s">
        <v>68</v>
      </c>
      <c r="G5" s="221" t="s">
        <v>69</v>
      </c>
      <c r="H5" s="221" t="s">
        <v>666</v>
      </c>
      <c r="I5" s="240" t="s">
        <v>70</v>
      </c>
      <c r="J5" s="240"/>
      <c r="K5" s="221" t="s">
        <v>79</v>
      </c>
      <c r="L5" s="221"/>
      <c r="M5" s="221"/>
      <c r="N5" s="221"/>
      <c r="O5" s="176" t="s">
        <v>490</v>
      </c>
      <c r="P5" s="176"/>
      <c r="Q5" s="176"/>
      <c r="R5" s="176"/>
      <c r="S5" s="176"/>
      <c r="T5" s="176"/>
      <c r="U5" s="176"/>
      <c r="V5" s="176"/>
    </row>
    <row r="6" spans="1:22" ht="30" customHeight="1">
      <c r="A6" s="199"/>
      <c r="B6" s="221"/>
      <c r="C6" s="221"/>
      <c r="D6" s="221"/>
      <c r="E6" s="221"/>
      <c r="F6" s="221"/>
      <c r="G6" s="221"/>
      <c r="H6" s="221"/>
      <c r="I6" s="221" t="s">
        <v>71</v>
      </c>
      <c r="J6" s="221" t="s">
        <v>72</v>
      </c>
      <c r="K6" s="15" t="s">
        <v>75</v>
      </c>
      <c r="L6" s="15" t="s">
        <v>76</v>
      </c>
      <c r="M6" s="15" t="s">
        <v>77</v>
      </c>
      <c r="N6" s="15" t="s">
        <v>78</v>
      </c>
      <c r="O6" s="177" t="s">
        <v>75</v>
      </c>
      <c r="P6" s="177"/>
      <c r="Q6" s="177" t="s">
        <v>76</v>
      </c>
      <c r="R6" s="177"/>
      <c r="S6" s="177" t="s">
        <v>77</v>
      </c>
      <c r="T6" s="177"/>
      <c r="U6" s="177" t="s">
        <v>78</v>
      </c>
      <c r="V6" s="177"/>
    </row>
    <row r="7" spans="1:22" ht="45">
      <c r="A7" s="199"/>
      <c r="B7" s="221"/>
      <c r="C7" s="221"/>
      <c r="D7" s="221"/>
      <c r="E7" s="221"/>
      <c r="F7" s="221"/>
      <c r="G7" s="221"/>
      <c r="H7" s="221"/>
      <c r="I7" s="221"/>
      <c r="J7" s="221"/>
      <c r="K7" s="159" t="s">
        <v>64</v>
      </c>
      <c r="L7" s="159" t="s">
        <v>64</v>
      </c>
      <c r="M7" s="159" t="s">
        <v>64</v>
      </c>
      <c r="N7" s="159" t="s">
        <v>64</v>
      </c>
      <c r="O7" s="67" t="s">
        <v>492</v>
      </c>
      <c r="P7" s="168" t="s">
        <v>491</v>
      </c>
      <c r="Q7" s="67" t="s">
        <v>492</v>
      </c>
      <c r="R7" s="67" t="s">
        <v>491</v>
      </c>
      <c r="S7" s="67" t="s">
        <v>492</v>
      </c>
      <c r="T7" s="67" t="s">
        <v>491</v>
      </c>
      <c r="U7" s="67" t="s">
        <v>492</v>
      </c>
      <c r="V7" s="67" t="s">
        <v>491</v>
      </c>
    </row>
    <row r="8" spans="1:22" ht="84.75" customHeight="1">
      <c r="A8" s="182" t="s">
        <v>61</v>
      </c>
      <c r="B8" s="181" t="s">
        <v>91</v>
      </c>
      <c r="C8" s="88" t="s">
        <v>173</v>
      </c>
      <c r="D8" s="18">
        <v>0.1</v>
      </c>
      <c r="E8" s="163" t="s">
        <v>107</v>
      </c>
      <c r="F8" s="16">
        <v>1</v>
      </c>
      <c r="G8" s="239" t="s">
        <v>171</v>
      </c>
      <c r="H8" s="141" t="s">
        <v>674</v>
      </c>
      <c r="I8" s="22">
        <v>43101</v>
      </c>
      <c r="J8" s="17">
        <v>43190</v>
      </c>
      <c r="K8" s="12">
        <v>1</v>
      </c>
      <c r="L8" s="12">
        <v>0</v>
      </c>
      <c r="M8" s="12">
        <v>0</v>
      </c>
      <c r="N8" s="12">
        <v>0</v>
      </c>
      <c r="O8" s="12"/>
      <c r="Q8" s="12"/>
      <c r="S8" s="12"/>
      <c r="U8" s="12"/>
    </row>
    <row r="9" spans="1:22" ht="126" customHeight="1">
      <c r="A9" s="182"/>
      <c r="B9" s="181"/>
      <c r="C9" s="88" t="s">
        <v>174</v>
      </c>
      <c r="D9" s="18">
        <v>0.1</v>
      </c>
      <c r="E9" s="16" t="s">
        <v>101</v>
      </c>
      <c r="F9" s="20">
        <v>1</v>
      </c>
      <c r="G9" s="239"/>
      <c r="H9" s="139" t="s">
        <v>683</v>
      </c>
      <c r="I9" s="22">
        <v>43191</v>
      </c>
      <c r="J9" s="17">
        <v>43465</v>
      </c>
      <c r="K9" s="12">
        <v>0</v>
      </c>
      <c r="L9" s="23">
        <v>0.3</v>
      </c>
      <c r="M9" s="23">
        <v>0.4</v>
      </c>
      <c r="N9" s="23">
        <v>0.4</v>
      </c>
      <c r="O9" s="12"/>
      <c r="Q9" s="12"/>
      <c r="S9" s="12"/>
      <c r="U9" s="12"/>
    </row>
    <row r="10" spans="1:22" ht="89.25" customHeight="1">
      <c r="A10" s="182"/>
      <c r="B10" s="181"/>
      <c r="C10" s="20" t="s">
        <v>145</v>
      </c>
      <c r="D10" s="18">
        <v>0.08</v>
      </c>
      <c r="E10" s="163" t="s">
        <v>107</v>
      </c>
      <c r="F10" s="16">
        <v>4</v>
      </c>
      <c r="G10" s="8" t="s">
        <v>146</v>
      </c>
      <c r="H10" s="141" t="s">
        <v>675</v>
      </c>
      <c r="I10" s="22">
        <v>43101</v>
      </c>
      <c r="J10" s="17">
        <v>43465</v>
      </c>
      <c r="K10" s="12">
        <v>1</v>
      </c>
      <c r="L10" s="12">
        <v>1</v>
      </c>
      <c r="M10" s="12">
        <v>1</v>
      </c>
      <c r="N10" s="12">
        <v>1</v>
      </c>
      <c r="O10" s="12"/>
      <c r="Q10" s="12"/>
      <c r="S10" s="12"/>
      <c r="U10" s="12"/>
    </row>
    <row r="11" spans="1:22" ht="165.75" customHeight="1">
      <c r="A11" s="182"/>
      <c r="B11" s="181"/>
      <c r="C11" s="20" t="s">
        <v>147</v>
      </c>
      <c r="D11" s="18">
        <v>0.2</v>
      </c>
      <c r="E11" s="16" t="s">
        <v>101</v>
      </c>
      <c r="F11" s="20">
        <v>1</v>
      </c>
      <c r="G11" s="19" t="s">
        <v>148</v>
      </c>
      <c r="H11" s="139" t="s">
        <v>682</v>
      </c>
      <c r="I11" s="22">
        <v>43101</v>
      </c>
      <c r="J11" s="17">
        <v>43465</v>
      </c>
      <c r="K11" s="23">
        <v>1</v>
      </c>
      <c r="L11" s="23">
        <v>1</v>
      </c>
      <c r="M11" s="23">
        <v>1</v>
      </c>
      <c r="N11" s="23">
        <v>1</v>
      </c>
      <c r="O11" s="23"/>
      <c r="Q11" s="23"/>
      <c r="S11" s="23"/>
      <c r="U11" s="23"/>
    </row>
    <row r="12" spans="1:22" ht="47.25">
      <c r="A12" s="182"/>
      <c r="B12" s="181"/>
      <c r="C12" s="20" t="s">
        <v>149</v>
      </c>
      <c r="D12" s="18">
        <v>0.1</v>
      </c>
      <c r="E12" s="163" t="s">
        <v>107</v>
      </c>
      <c r="F12" s="16">
        <v>1</v>
      </c>
      <c r="G12" s="19" t="s">
        <v>92</v>
      </c>
      <c r="H12" s="81" t="s">
        <v>676</v>
      </c>
      <c r="I12" s="22">
        <v>43101</v>
      </c>
      <c r="J12" s="17">
        <v>43465</v>
      </c>
      <c r="K12" s="12">
        <v>0</v>
      </c>
      <c r="L12" s="12">
        <v>0</v>
      </c>
      <c r="M12" s="12">
        <v>0</v>
      </c>
      <c r="N12" s="12">
        <v>1</v>
      </c>
      <c r="O12" s="172"/>
      <c r="Q12" s="172"/>
      <c r="S12" s="172"/>
      <c r="U12" s="172"/>
    </row>
    <row r="13" spans="1:22" ht="31.5">
      <c r="A13" s="182"/>
      <c r="B13" s="181"/>
      <c r="C13" s="20" t="s">
        <v>143</v>
      </c>
      <c r="D13" s="18">
        <v>0.06</v>
      </c>
      <c r="E13" s="163" t="s">
        <v>107</v>
      </c>
      <c r="F13" s="16">
        <v>1</v>
      </c>
      <c r="G13" s="237" t="s">
        <v>677</v>
      </c>
      <c r="H13" s="81" t="s">
        <v>143</v>
      </c>
      <c r="I13" s="22">
        <v>43101</v>
      </c>
      <c r="J13" s="17">
        <v>43190</v>
      </c>
      <c r="K13" s="12">
        <v>1</v>
      </c>
      <c r="L13" s="12">
        <v>0</v>
      </c>
      <c r="M13" s="12">
        <v>0</v>
      </c>
      <c r="N13" s="12">
        <v>0</v>
      </c>
      <c r="O13" s="12"/>
      <c r="P13" s="170"/>
      <c r="Q13" s="12"/>
      <c r="R13" s="170"/>
      <c r="S13" s="12"/>
      <c r="T13" s="170"/>
      <c r="U13" s="12"/>
      <c r="V13" s="170"/>
    </row>
    <row r="14" spans="1:22" ht="171" customHeight="1">
      <c r="A14" s="182"/>
      <c r="B14" s="181"/>
      <c r="C14" s="20" t="s">
        <v>144</v>
      </c>
      <c r="D14" s="18">
        <v>0.06</v>
      </c>
      <c r="E14" s="16" t="s">
        <v>101</v>
      </c>
      <c r="F14" s="20">
        <v>1</v>
      </c>
      <c r="G14" s="237"/>
      <c r="H14" s="139" t="s">
        <v>681</v>
      </c>
      <c r="I14" s="22">
        <v>43191</v>
      </c>
      <c r="J14" s="17">
        <v>43465</v>
      </c>
      <c r="K14" s="12">
        <v>0</v>
      </c>
      <c r="L14" s="23">
        <v>0.3</v>
      </c>
      <c r="M14" s="23">
        <v>0.4</v>
      </c>
      <c r="N14" s="23">
        <v>0.4</v>
      </c>
      <c r="O14" s="12"/>
      <c r="P14" s="170"/>
      <c r="Q14" s="12"/>
      <c r="R14" s="170"/>
      <c r="S14" s="12"/>
      <c r="T14" s="170"/>
      <c r="U14" s="12"/>
      <c r="V14" s="170"/>
    </row>
    <row r="15" spans="1:22" ht="116.25" customHeight="1">
      <c r="A15" s="182"/>
      <c r="B15" s="181"/>
      <c r="C15" s="20" t="s">
        <v>150</v>
      </c>
      <c r="D15" s="18">
        <v>0.1</v>
      </c>
      <c r="E15" s="16" t="s">
        <v>101</v>
      </c>
      <c r="F15" s="20">
        <v>1</v>
      </c>
      <c r="G15" s="19" t="s">
        <v>93</v>
      </c>
      <c r="H15" s="139" t="s">
        <v>680</v>
      </c>
      <c r="I15" s="22">
        <v>43101</v>
      </c>
      <c r="J15" s="17">
        <v>43465</v>
      </c>
      <c r="K15" s="23">
        <v>1</v>
      </c>
      <c r="L15" s="23">
        <v>1</v>
      </c>
      <c r="M15" s="23">
        <v>1</v>
      </c>
      <c r="N15" s="23">
        <v>1</v>
      </c>
      <c r="O15" s="23"/>
      <c r="P15" s="170"/>
      <c r="Q15" s="23"/>
      <c r="R15" s="170"/>
      <c r="S15" s="23"/>
      <c r="T15" s="170"/>
      <c r="U15" s="23"/>
      <c r="V15" s="170"/>
    </row>
    <row r="16" spans="1:22" ht="77.25" customHeight="1">
      <c r="A16" s="182"/>
      <c r="B16" s="238" t="s">
        <v>95</v>
      </c>
      <c r="C16" s="20" t="s">
        <v>143</v>
      </c>
      <c r="D16" s="18">
        <v>0.1</v>
      </c>
      <c r="E16" s="163" t="s">
        <v>107</v>
      </c>
      <c r="F16" s="16">
        <v>1</v>
      </c>
      <c r="G16" s="237" t="s">
        <v>94</v>
      </c>
      <c r="H16" s="137" t="s">
        <v>143</v>
      </c>
      <c r="I16" s="22">
        <v>43101</v>
      </c>
      <c r="J16" s="17">
        <v>43190</v>
      </c>
      <c r="K16" s="12">
        <v>1</v>
      </c>
      <c r="L16" s="12">
        <v>0</v>
      </c>
      <c r="M16" s="12">
        <v>0</v>
      </c>
      <c r="N16" s="12">
        <v>0</v>
      </c>
      <c r="O16" s="12"/>
      <c r="P16" s="170"/>
      <c r="Q16" s="12"/>
      <c r="R16" s="170"/>
      <c r="S16" s="12"/>
      <c r="T16" s="170"/>
      <c r="U16" s="12"/>
      <c r="V16" s="170"/>
    </row>
    <row r="17" spans="1:22" ht="114.75" customHeight="1">
      <c r="A17" s="182"/>
      <c r="B17" s="238"/>
      <c r="C17" s="20" t="s">
        <v>678</v>
      </c>
      <c r="D17" s="18">
        <v>0.1</v>
      </c>
      <c r="E17" s="16" t="s">
        <v>101</v>
      </c>
      <c r="F17" s="20">
        <v>1</v>
      </c>
      <c r="G17" s="237"/>
      <c r="H17" s="139" t="s">
        <v>679</v>
      </c>
      <c r="I17" s="22">
        <v>43191</v>
      </c>
      <c r="J17" s="17">
        <v>43465</v>
      </c>
      <c r="K17" s="12">
        <v>0</v>
      </c>
      <c r="L17" s="23">
        <v>0.3</v>
      </c>
      <c r="M17" s="23">
        <v>0.4</v>
      </c>
      <c r="N17" s="23">
        <v>0.4</v>
      </c>
      <c r="O17" s="12"/>
      <c r="P17" s="170"/>
      <c r="Q17" s="12"/>
      <c r="R17" s="170"/>
      <c r="S17" s="12"/>
      <c r="T17" s="170"/>
      <c r="U17" s="12"/>
      <c r="V17" s="170"/>
    </row>
  </sheetData>
  <mergeCells count="24">
    <mergeCell ref="A4:V4"/>
    <mergeCell ref="G16:G17"/>
    <mergeCell ref="B16:B17"/>
    <mergeCell ref="A8:A17"/>
    <mergeCell ref="I6:I7"/>
    <mergeCell ref="J6:J7"/>
    <mergeCell ref="B8:B15"/>
    <mergeCell ref="G8:G9"/>
    <mergeCell ref="G13:G14"/>
    <mergeCell ref="F5:F7"/>
    <mergeCell ref="G5:G7"/>
    <mergeCell ref="I5:J5"/>
    <mergeCell ref="A5:A7"/>
    <mergeCell ref="B5:B7"/>
    <mergeCell ref="C5:C7"/>
    <mergeCell ref="D5:D7"/>
    <mergeCell ref="E5:E7"/>
    <mergeCell ref="O5:V5"/>
    <mergeCell ref="O6:P6"/>
    <mergeCell ref="Q6:R6"/>
    <mergeCell ref="S6:T6"/>
    <mergeCell ref="U6:V6"/>
    <mergeCell ref="H5:H7"/>
    <mergeCell ref="K5:N5"/>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9"/>
  <sheetViews>
    <sheetView tabSelected="1" topLeftCell="D1" zoomScale="80" zoomScaleNormal="80" workbookViewId="0">
      <selection activeCell="K8" sqref="K8"/>
    </sheetView>
  </sheetViews>
  <sheetFormatPr baseColWidth="10" defaultColWidth="10.7109375" defaultRowHeight="12.75"/>
  <cols>
    <col min="1" max="1" width="19.42578125" customWidth="1"/>
    <col min="2" max="2" width="18.28515625" customWidth="1"/>
    <col min="3" max="3" width="31.140625" customWidth="1"/>
    <col min="4" max="4" width="15.140625" customWidth="1"/>
    <col min="5" max="5" width="14.28515625" customWidth="1"/>
    <col min="6" max="6" width="17.42578125" customWidth="1"/>
    <col min="7" max="7" width="29.7109375" customWidth="1"/>
    <col min="8" max="8" width="43.7109375" style="13" customWidth="1"/>
    <col min="9" max="10" width="15.7109375" customWidth="1"/>
    <col min="11" max="14" width="17.85546875" customWidth="1"/>
  </cols>
  <sheetData>
    <row r="1" spans="1:22" ht="20.25" customHeight="1"/>
    <row r="2" spans="1:22" ht="28.5" customHeight="1"/>
    <row r="4" spans="1:22" ht="33.75">
      <c r="A4" s="174" t="s">
        <v>737</v>
      </c>
      <c r="B4" s="175"/>
      <c r="C4" s="175"/>
      <c r="D4" s="175"/>
      <c r="E4" s="175"/>
      <c r="F4" s="175"/>
      <c r="G4" s="175"/>
      <c r="H4" s="175"/>
      <c r="I4" s="175"/>
      <c r="J4" s="175"/>
      <c r="K4" s="175"/>
      <c r="L4" s="175"/>
      <c r="M4" s="175"/>
      <c r="N4" s="175"/>
      <c r="O4" s="175"/>
      <c r="P4" s="175"/>
      <c r="Q4" s="175"/>
      <c r="R4" s="175"/>
      <c r="S4" s="175"/>
      <c r="T4" s="175"/>
      <c r="U4" s="175"/>
      <c r="V4" s="175"/>
    </row>
    <row r="5" spans="1:22" ht="39.75" customHeight="1">
      <c r="A5" s="221" t="s">
        <v>99</v>
      </c>
      <c r="B5" s="221" t="s">
        <v>74</v>
      </c>
      <c r="C5" s="221" t="s">
        <v>65</v>
      </c>
      <c r="D5" s="221" t="s">
        <v>66</v>
      </c>
      <c r="E5" s="221" t="s">
        <v>67</v>
      </c>
      <c r="F5" s="221" t="s">
        <v>68</v>
      </c>
      <c r="G5" s="221" t="s">
        <v>69</v>
      </c>
      <c r="H5" s="221" t="s">
        <v>666</v>
      </c>
      <c r="I5" s="240" t="s">
        <v>70</v>
      </c>
      <c r="J5" s="240"/>
      <c r="K5" s="221" t="s">
        <v>79</v>
      </c>
      <c r="L5" s="221"/>
      <c r="M5" s="221"/>
      <c r="N5" s="221"/>
      <c r="O5" s="176" t="s">
        <v>490</v>
      </c>
      <c r="P5" s="176"/>
      <c r="Q5" s="176"/>
      <c r="R5" s="176"/>
      <c r="S5" s="176"/>
      <c r="T5" s="176"/>
      <c r="U5" s="176"/>
      <c r="V5" s="176"/>
    </row>
    <row r="6" spans="1:22" ht="30" customHeight="1">
      <c r="A6" s="221"/>
      <c r="B6" s="221"/>
      <c r="C6" s="221"/>
      <c r="D6" s="221"/>
      <c r="E6" s="221"/>
      <c r="F6" s="221"/>
      <c r="G6" s="221"/>
      <c r="H6" s="221"/>
      <c r="I6" s="221" t="s">
        <v>71</v>
      </c>
      <c r="J6" s="221" t="s">
        <v>72</v>
      </c>
      <c r="K6" s="15" t="s">
        <v>75</v>
      </c>
      <c r="L6" s="15" t="s">
        <v>76</v>
      </c>
      <c r="M6" s="15" t="s">
        <v>77</v>
      </c>
      <c r="N6" s="15" t="s">
        <v>78</v>
      </c>
      <c r="O6" s="177" t="s">
        <v>75</v>
      </c>
      <c r="P6" s="177"/>
      <c r="Q6" s="177" t="s">
        <v>76</v>
      </c>
      <c r="R6" s="177"/>
      <c r="S6" s="177" t="s">
        <v>77</v>
      </c>
      <c r="T6" s="177"/>
      <c r="U6" s="177" t="s">
        <v>78</v>
      </c>
      <c r="V6" s="177"/>
    </row>
    <row r="7" spans="1:22" ht="47.25" customHeight="1">
      <c r="A7" s="221"/>
      <c r="B7" s="221"/>
      <c r="C7" s="221"/>
      <c r="D7" s="221"/>
      <c r="E7" s="221"/>
      <c r="F7" s="221"/>
      <c r="G7" s="221"/>
      <c r="H7" s="221"/>
      <c r="I7" s="221"/>
      <c r="J7" s="221"/>
      <c r="K7" s="159" t="s">
        <v>64</v>
      </c>
      <c r="L7" s="159" t="s">
        <v>64</v>
      </c>
      <c r="M7" s="159" t="s">
        <v>64</v>
      </c>
      <c r="N7" s="159" t="s">
        <v>64</v>
      </c>
      <c r="O7" s="67" t="s">
        <v>492</v>
      </c>
      <c r="P7" s="168" t="s">
        <v>491</v>
      </c>
      <c r="Q7" s="67" t="s">
        <v>492</v>
      </c>
      <c r="R7" s="67" t="s">
        <v>491</v>
      </c>
      <c r="S7" s="67" t="s">
        <v>492</v>
      </c>
      <c r="T7" s="67" t="s">
        <v>491</v>
      </c>
      <c r="U7" s="67" t="s">
        <v>492</v>
      </c>
      <c r="V7" s="67" t="s">
        <v>491</v>
      </c>
    </row>
    <row r="8" spans="1:22" ht="201.75" customHeight="1">
      <c r="A8" s="182" t="s">
        <v>62</v>
      </c>
      <c r="B8" s="181" t="s">
        <v>96</v>
      </c>
      <c r="C8" s="150" t="s">
        <v>733</v>
      </c>
      <c r="D8" s="149">
        <v>0.7</v>
      </c>
      <c r="E8" s="164" t="s">
        <v>107</v>
      </c>
      <c r="F8" s="152" t="s">
        <v>151</v>
      </c>
      <c r="G8" s="89" t="s">
        <v>152</v>
      </c>
      <c r="H8" s="136" t="s">
        <v>708</v>
      </c>
      <c r="I8" s="29">
        <v>43132</v>
      </c>
      <c r="J8" s="29">
        <v>43373</v>
      </c>
      <c r="K8" s="10">
        <v>0.2</v>
      </c>
      <c r="L8" s="149">
        <v>0.4</v>
      </c>
      <c r="M8" s="10">
        <v>1</v>
      </c>
      <c r="N8" s="10">
        <v>1</v>
      </c>
      <c r="O8" s="10"/>
      <c r="P8" s="170"/>
      <c r="Q8" s="10"/>
      <c r="R8" s="170"/>
      <c r="S8" s="10"/>
      <c r="T8" s="170"/>
      <c r="U8" s="10"/>
      <c r="V8" s="170"/>
    </row>
    <row r="9" spans="1:22" ht="204.75">
      <c r="A9" s="182"/>
      <c r="B9" s="181"/>
      <c r="C9" s="20" t="s">
        <v>155</v>
      </c>
      <c r="D9" s="18">
        <v>0.3</v>
      </c>
      <c r="E9" s="16" t="s">
        <v>101</v>
      </c>
      <c r="F9" s="59" t="s">
        <v>153</v>
      </c>
      <c r="G9" s="89" t="s">
        <v>154</v>
      </c>
      <c r="H9" s="139" t="s">
        <v>709</v>
      </c>
      <c r="I9" s="29">
        <v>43282</v>
      </c>
      <c r="J9" s="29">
        <v>43464</v>
      </c>
      <c r="K9" s="10">
        <v>0</v>
      </c>
      <c r="L9" s="149">
        <v>0</v>
      </c>
      <c r="M9" s="10">
        <v>0.5</v>
      </c>
      <c r="N9" s="10">
        <v>1</v>
      </c>
      <c r="O9" s="10"/>
      <c r="P9" s="170"/>
      <c r="Q9" s="10"/>
      <c r="R9" s="170"/>
      <c r="S9" s="10"/>
      <c r="T9" s="170"/>
      <c r="U9" s="10"/>
      <c r="V9" s="170"/>
    </row>
  </sheetData>
  <mergeCells count="20">
    <mergeCell ref="A4:V4"/>
    <mergeCell ref="K5:N5"/>
    <mergeCell ref="I6:I7"/>
    <mergeCell ref="J6:J7"/>
    <mergeCell ref="D5:D7"/>
    <mergeCell ref="E5:E7"/>
    <mergeCell ref="F5:F7"/>
    <mergeCell ref="G5:G7"/>
    <mergeCell ref="I5:J5"/>
    <mergeCell ref="H5:H7"/>
    <mergeCell ref="O5:V5"/>
    <mergeCell ref="O6:P6"/>
    <mergeCell ref="Q6:R6"/>
    <mergeCell ref="S6:T6"/>
    <mergeCell ref="U6:V6"/>
    <mergeCell ref="A8:A9"/>
    <mergeCell ref="B8:B9"/>
    <mergeCell ref="A5:A7"/>
    <mergeCell ref="B5:B7"/>
    <mergeCell ref="C5:C7"/>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2"/>
  <sheetViews>
    <sheetView topLeftCell="F1" zoomScale="90" zoomScaleNormal="90" workbookViewId="0">
      <selection activeCell="H10" sqref="H10"/>
    </sheetView>
  </sheetViews>
  <sheetFormatPr baseColWidth="10" defaultColWidth="10.7109375" defaultRowHeight="12.75"/>
  <cols>
    <col min="1" max="1" width="20.28515625" customWidth="1"/>
    <col min="2" max="2" width="18.85546875" customWidth="1"/>
    <col min="3" max="3" width="23.28515625" customWidth="1"/>
    <col min="4" max="4" width="17.5703125" customWidth="1"/>
    <col min="5" max="5" width="17.42578125" customWidth="1"/>
    <col min="6" max="6" width="21.28515625" customWidth="1"/>
    <col min="7" max="7" width="34.28515625" customWidth="1"/>
    <col min="8" max="8" width="46" style="13" customWidth="1"/>
    <col min="9" max="10" width="16" customWidth="1"/>
    <col min="11" max="14" width="16.28515625" customWidth="1"/>
  </cols>
  <sheetData>
    <row r="1" spans="1:22" ht="28.5" customHeight="1"/>
    <row r="2" spans="1:22" ht="28.5" customHeight="1"/>
    <row r="4" spans="1:22" ht="33.75">
      <c r="A4" s="174" t="s">
        <v>737</v>
      </c>
      <c r="B4" s="175"/>
      <c r="C4" s="175"/>
      <c r="D4" s="175"/>
      <c r="E4" s="175"/>
      <c r="F4" s="175"/>
      <c r="G4" s="175"/>
      <c r="H4" s="175"/>
      <c r="I4" s="175"/>
      <c r="J4" s="175"/>
      <c r="K4" s="175"/>
      <c r="L4" s="175"/>
      <c r="M4" s="175"/>
      <c r="N4" s="175"/>
      <c r="O4" s="175"/>
      <c r="P4" s="175"/>
      <c r="Q4" s="175"/>
      <c r="R4" s="175"/>
      <c r="S4" s="175"/>
      <c r="T4" s="175"/>
      <c r="U4" s="175"/>
      <c r="V4" s="175"/>
    </row>
    <row r="5" spans="1:22" ht="30" customHeight="1">
      <c r="A5" s="221" t="s">
        <v>99</v>
      </c>
      <c r="B5" s="221" t="s">
        <v>74</v>
      </c>
      <c r="C5" s="221" t="s">
        <v>65</v>
      </c>
      <c r="D5" s="221" t="s">
        <v>66</v>
      </c>
      <c r="E5" s="221" t="s">
        <v>67</v>
      </c>
      <c r="F5" s="221" t="s">
        <v>68</v>
      </c>
      <c r="G5" s="221" t="s">
        <v>69</v>
      </c>
      <c r="H5" s="221" t="s">
        <v>666</v>
      </c>
      <c r="I5" s="240" t="s">
        <v>70</v>
      </c>
      <c r="J5" s="240"/>
      <c r="K5" s="221" t="s">
        <v>79</v>
      </c>
      <c r="L5" s="221"/>
      <c r="M5" s="221"/>
      <c r="N5" s="221"/>
      <c r="O5" s="176" t="s">
        <v>490</v>
      </c>
      <c r="P5" s="176"/>
      <c r="Q5" s="176"/>
      <c r="R5" s="176"/>
      <c r="S5" s="176"/>
      <c r="T5" s="176"/>
      <c r="U5" s="176"/>
      <c r="V5" s="176"/>
    </row>
    <row r="6" spans="1:22" ht="30" customHeight="1">
      <c r="A6" s="221"/>
      <c r="B6" s="221"/>
      <c r="C6" s="221"/>
      <c r="D6" s="221"/>
      <c r="E6" s="221"/>
      <c r="F6" s="221"/>
      <c r="G6" s="221"/>
      <c r="H6" s="221"/>
      <c r="I6" s="221" t="s">
        <v>71</v>
      </c>
      <c r="J6" s="221" t="s">
        <v>72</v>
      </c>
      <c r="K6" s="15" t="s">
        <v>75</v>
      </c>
      <c r="L6" s="15" t="s">
        <v>76</v>
      </c>
      <c r="M6" s="15" t="s">
        <v>77</v>
      </c>
      <c r="N6" s="15" t="s">
        <v>78</v>
      </c>
      <c r="O6" s="177" t="s">
        <v>75</v>
      </c>
      <c r="P6" s="177"/>
      <c r="Q6" s="177" t="s">
        <v>76</v>
      </c>
      <c r="R6" s="177"/>
      <c r="S6" s="177" t="s">
        <v>77</v>
      </c>
      <c r="T6" s="177"/>
      <c r="U6" s="177" t="s">
        <v>78</v>
      </c>
      <c r="V6" s="177"/>
    </row>
    <row r="7" spans="1:22" ht="45">
      <c r="A7" s="221"/>
      <c r="B7" s="221"/>
      <c r="C7" s="221"/>
      <c r="D7" s="221"/>
      <c r="E7" s="221"/>
      <c r="F7" s="221"/>
      <c r="G7" s="221"/>
      <c r="H7" s="221"/>
      <c r="I7" s="221"/>
      <c r="J7" s="221"/>
      <c r="K7" s="159" t="s">
        <v>64</v>
      </c>
      <c r="L7" s="159" t="s">
        <v>64</v>
      </c>
      <c r="M7" s="159" t="s">
        <v>64</v>
      </c>
      <c r="N7" s="159" t="s">
        <v>64</v>
      </c>
      <c r="O7" s="67" t="s">
        <v>492</v>
      </c>
      <c r="P7" s="168" t="s">
        <v>491</v>
      </c>
      <c r="Q7" s="67" t="s">
        <v>492</v>
      </c>
      <c r="R7" s="67" t="s">
        <v>491</v>
      </c>
      <c r="S7" s="67" t="s">
        <v>492</v>
      </c>
      <c r="T7" s="67" t="s">
        <v>491</v>
      </c>
      <c r="U7" s="67" t="s">
        <v>492</v>
      </c>
      <c r="V7" s="67" t="s">
        <v>491</v>
      </c>
    </row>
    <row r="8" spans="1:22" ht="105">
      <c r="A8" s="182" t="s">
        <v>63</v>
      </c>
      <c r="B8" s="181" t="s">
        <v>63</v>
      </c>
      <c r="C8" s="21" t="s">
        <v>734</v>
      </c>
      <c r="D8" s="149">
        <v>0.3</v>
      </c>
      <c r="E8" s="152" t="s">
        <v>101</v>
      </c>
      <c r="F8" s="150">
        <v>1</v>
      </c>
      <c r="G8" s="162" t="s">
        <v>736</v>
      </c>
      <c r="H8" s="148" t="s">
        <v>710</v>
      </c>
      <c r="I8" s="151">
        <v>43101</v>
      </c>
      <c r="J8" s="17">
        <v>43373</v>
      </c>
      <c r="K8" s="147">
        <v>0.15</v>
      </c>
      <c r="L8" s="147">
        <v>0.5</v>
      </c>
      <c r="M8" s="147">
        <v>0.75</v>
      </c>
      <c r="N8" s="147">
        <v>1</v>
      </c>
      <c r="O8" s="147"/>
      <c r="P8" s="170"/>
      <c r="Q8" s="147"/>
      <c r="R8" s="170"/>
      <c r="S8" s="147"/>
      <c r="T8" s="170"/>
      <c r="U8" s="147"/>
      <c r="V8" s="170"/>
    </row>
    <row r="9" spans="1:22" ht="123.75" customHeight="1">
      <c r="A9" s="182"/>
      <c r="B9" s="181"/>
      <c r="C9" s="243" t="s">
        <v>735</v>
      </c>
      <c r="D9" s="241">
        <v>0.3</v>
      </c>
      <c r="E9" s="152" t="s">
        <v>101</v>
      </c>
      <c r="F9" s="150">
        <v>1</v>
      </c>
      <c r="G9" s="153" t="s">
        <v>711</v>
      </c>
      <c r="H9" s="148" t="s">
        <v>713</v>
      </c>
      <c r="I9" s="151">
        <v>43101</v>
      </c>
      <c r="J9" s="17">
        <v>43465</v>
      </c>
      <c r="K9" s="147">
        <v>0.25</v>
      </c>
      <c r="L9" s="147">
        <v>0.5</v>
      </c>
      <c r="M9" s="147">
        <v>0.75</v>
      </c>
      <c r="N9" s="147">
        <v>1</v>
      </c>
      <c r="O9" s="147"/>
      <c r="P9" s="170"/>
      <c r="Q9" s="147"/>
      <c r="R9" s="170"/>
      <c r="S9" s="147"/>
      <c r="T9" s="170"/>
      <c r="U9" s="147"/>
      <c r="V9" s="170"/>
    </row>
    <row r="10" spans="1:22" s="13" customFormat="1" ht="74.25" customHeight="1">
      <c r="A10" s="182"/>
      <c r="B10" s="181"/>
      <c r="C10" s="244"/>
      <c r="D10" s="242"/>
      <c r="E10" s="152" t="s">
        <v>101</v>
      </c>
      <c r="F10" s="150">
        <v>1</v>
      </c>
      <c r="G10" s="153" t="s">
        <v>712</v>
      </c>
      <c r="H10" s="148" t="s">
        <v>714</v>
      </c>
      <c r="I10" s="151">
        <v>43101</v>
      </c>
      <c r="J10" s="17">
        <v>43465</v>
      </c>
      <c r="K10" s="147">
        <v>0.25</v>
      </c>
      <c r="L10" s="147">
        <v>0.5</v>
      </c>
      <c r="M10" s="147">
        <v>0.75</v>
      </c>
      <c r="N10" s="23">
        <v>1</v>
      </c>
      <c r="O10" s="23"/>
      <c r="P10" s="170"/>
      <c r="Q10" s="23"/>
      <c r="R10" s="170"/>
      <c r="S10" s="23"/>
      <c r="T10" s="170"/>
      <c r="U10" s="23"/>
      <c r="V10" s="170"/>
    </row>
    <row r="11" spans="1:22" ht="101.25" customHeight="1">
      <c r="A11" s="182"/>
      <c r="B11" s="181"/>
      <c r="C11" s="21" t="s">
        <v>167</v>
      </c>
      <c r="D11" s="149">
        <v>0.2</v>
      </c>
      <c r="E11" s="152" t="s">
        <v>101</v>
      </c>
      <c r="F11" s="150">
        <v>1</v>
      </c>
      <c r="G11" s="153" t="s">
        <v>98</v>
      </c>
      <c r="H11" s="148" t="s">
        <v>715</v>
      </c>
      <c r="I11" s="151">
        <v>43101</v>
      </c>
      <c r="J11" s="17">
        <v>43465</v>
      </c>
      <c r="K11" s="147">
        <v>0.25</v>
      </c>
      <c r="L11" s="147">
        <v>0.5</v>
      </c>
      <c r="M11" s="147">
        <v>0.75</v>
      </c>
      <c r="N11" s="23">
        <v>1</v>
      </c>
      <c r="O11" s="23"/>
      <c r="P11" s="170"/>
      <c r="Q11" s="23"/>
      <c r="R11" s="170"/>
      <c r="S11" s="23"/>
      <c r="T11" s="170"/>
      <c r="U11" s="23"/>
      <c r="V11" s="170"/>
    </row>
    <row r="12" spans="1:22" ht="113.25" customHeight="1">
      <c r="A12" s="182"/>
      <c r="B12" s="181"/>
      <c r="C12" s="21" t="s">
        <v>168</v>
      </c>
      <c r="D12" s="149">
        <v>0.2</v>
      </c>
      <c r="E12" s="152" t="s">
        <v>101</v>
      </c>
      <c r="F12" s="150">
        <v>1</v>
      </c>
      <c r="G12" s="153" t="s">
        <v>717</v>
      </c>
      <c r="H12" s="148" t="s">
        <v>716</v>
      </c>
      <c r="I12" s="151">
        <v>43101</v>
      </c>
      <c r="J12" s="17">
        <v>43465</v>
      </c>
      <c r="K12" s="147">
        <v>0.25</v>
      </c>
      <c r="L12" s="147">
        <v>0.5</v>
      </c>
      <c r="M12" s="147">
        <v>0.75</v>
      </c>
      <c r="N12" s="23">
        <v>1</v>
      </c>
      <c r="O12" s="23"/>
      <c r="P12" s="170"/>
      <c r="Q12" s="23"/>
      <c r="R12" s="170"/>
      <c r="S12" s="23"/>
      <c r="T12" s="170"/>
      <c r="U12" s="23"/>
      <c r="V12" s="170"/>
    </row>
  </sheetData>
  <mergeCells count="22">
    <mergeCell ref="A4:V4"/>
    <mergeCell ref="K5:N5"/>
    <mergeCell ref="I6:I7"/>
    <mergeCell ref="J6:J7"/>
    <mergeCell ref="D5:D7"/>
    <mergeCell ref="E5:E7"/>
    <mergeCell ref="F5:F7"/>
    <mergeCell ref="G5:G7"/>
    <mergeCell ref="I5:J5"/>
    <mergeCell ref="H5:H7"/>
    <mergeCell ref="O5:V5"/>
    <mergeCell ref="O6:P6"/>
    <mergeCell ref="Q6:R6"/>
    <mergeCell ref="S6:T6"/>
    <mergeCell ref="U6:V6"/>
    <mergeCell ref="D9:D10"/>
    <mergeCell ref="A8:A12"/>
    <mergeCell ref="B8:B12"/>
    <mergeCell ref="A5:A7"/>
    <mergeCell ref="B5:B7"/>
    <mergeCell ref="C5:C7"/>
    <mergeCell ref="C9:C10"/>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0"/>
  <sheetViews>
    <sheetView zoomScale="90" zoomScaleNormal="90" workbookViewId="0">
      <selection activeCell="B3" sqref="B3:B6"/>
    </sheetView>
  </sheetViews>
  <sheetFormatPr baseColWidth="10" defaultColWidth="10.7109375" defaultRowHeight="12.75"/>
  <cols>
    <col min="3" max="3" width="16.42578125" customWidth="1"/>
  </cols>
  <sheetData>
    <row r="1" spans="1:15" ht="12.75" customHeight="1">
      <c r="A1" s="249" t="s">
        <v>13</v>
      </c>
      <c r="B1" s="248" t="s">
        <v>5</v>
      </c>
      <c r="C1" s="249" t="s">
        <v>14</v>
      </c>
      <c r="D1" s="249" t="s">
        <v>12</v>
      </c>
      <c r="E1" s="249" t="s">
        <v>17</v>
      </c>
      <c r="F1" s="249" t="s">
        <v>15</v>
      </c>
      <c r="G1" s="249" t="s">
        <v>11</v>
      </c>
      <c r="H1" s="248" t="s">
        <v>10</v>
      </c>
      <c r="I1" s="245" t="s">
        <v>2</v>
      </c>
      <c r="J1" s="247"/>
      <c r="K1" s="245" t="s">
        <v>3</v>
      </c>
      <c r="L1" s="246"/>
      <c r="M1" s="246"/>
      <c r="N1" s="246"/>
      <c r="O1" s="247"/>
    </row>
    <row r="2" spans="1:15" ht="90">
      <c r="A2" s="250"/>
      <c r="B2" s="248"/>
      <c r="C2" s="250"/>
      <c r="D2" s="250"/>
      <c r="E2" s="250"/>
      <c r="F2" s="250"/>
      <c r="G2" s="250"/>
      <c r="H2" s="248"/>
      <c r="I2" s="3" t="s">
        <v>0</v>
      </c>
      <c r="J2" s="3" t="s">
        <v>1</v>
      </c>
      <c r="K2" s="1" t="s">
        <v>7</v>
      </c>
      <c r="L2" s="1" t="s">
        <v>8</v>
      </c>
      <c r="M2" s="2" t="s">
        <v>6</v>
      </c>
      <c r="N2" s="1" t="s">
        <v>9</v>
      </c>
      <c r="O2" s="3" t="s">
        <v>4</v>
      </c>
    </row>
    <row r="3" spans="1:15" ht="12.75" customHeight="1">
      <c r="A3" s="7" t="s">
        <v>16</v>
      </c>
      <c r="B3" t="s">
        <v>18</v>
      </c>
      <c r="M3" s="4" t="s">
        <v>57</v>
      </c>
    </row>
    <row r="4" spans="1:15" ht="12.75" customHeight="1">
      <c r="A4" s="7" t="s">
        <v>58</v>
      </c>
      <c r="B4" t="s">
        <v>19</v>
      </c>
      <c r="M4" s="5" t="s">
        <v>21</v>
      </c>
    </row>
    <row r="5" spans="1:15" ht="12.75" customHeight="1">
      <c r="A5" s="7" t="s">
        <v>59</v>
      </c>
      <c r="B5" t="s">
        <v>20</v>
      </c>
      <c r="M5" s="6" t="s">
        <v>22</v>
      </c>
    </row>
    <row r="6" spans="1:15" ht="12.75" customHeight="1">
      <c r="A6" s="7" t="s">
        <v>60</v>
      </c>
      <c r="B6" t="s">
        <v>73</v>
      </c>
      <c r="M6" s="5" t="s">
        <v>23</v>
      </c>
    </row>
    <row r="7" spans="1:15" ht="12.75" customHeight="1">
      <c r="A7" s="7" t="s">
        <v>61</v>
      </c>
      <c r="M7" s="6" t="s">
        <v>24</v>
      </c>
    </row>
    <row r="8" spans="1:15" ht="12.75" customHeight="1">
      <c r="A8" s="7" t="s">
        <v>62</v>
      </c>
      <c r="M8" s="5" t="s">
        <v>25</v>
      </c>
    </row>
    <row r="9" spans="1:15" ht="12.75" customHeight="1">
      <c r="A9" s="7" t="s">
        <v>63</v>
      </c>
      <c r="M9" s="6" t="s">
        <v>26</v>
      </c>
    </row>
    <row r="10" spans="1:15" ht="12.75" customHeight="1">
      <c r="M10" s="5" t="s">
        <v>27</v>
      </c>
    </row>
    <row r="11" spans="1:15" ht="12.75" customHeight="1">
      <c r="M11" s="6" t="s">
        <v>28</v>
      </c>
    </row>
    <row r="12" spans="1:15" ht="12.75" customHeight="1">
      <c r="M12" s="5" t="s">
        <v>29</v>
      </c>
    </row>
    <row r="13" spans="1:15" ht="12.75" customHeight="1">
      <c r="M13" s="6" t="s">
        <v>30</v>
      </c>
    </row>
    <row r="14" spans="1:15" ht="12.75" customHeight="1">
      <c r="M14" s="5" t="s">
        <v>31</v>
      </c>
    </row>
    <row r="15" spans="1:15" ht="12.75" customHeight="1">
      <c r="M15" s="6" t="s">
        <v>32</v>
      </c>
    </row>
    <row r="16" spans="1:15" ht="12.75" customHeight="1">
      <c r="M16" s="5" t="s">
        <v>33</v>
      </c>
    </row>
    <row r="17" spans="13:13" ht="12.75" customHeight="1">
      <c r="M17" s="6" t="s">
        <v>34</v>
      </c>
    </row>
    <row r="18" spans="13:13" ht="12.75" customHeight="1">
      <c r="M18" s="6" t="s">
        <v>35</v>
      </c>
    </row>
    <row r="19" spans="13:13" ht="12.75" customHeight="1">
      <c r="M19" s="5" t="s">
        <v>36</v>
      </c>
    </row>
    <row r="20" spans="13:13" ht="12.75" customHeight="1">
      <c r="M20" s="6" t="s">
        <v>37</v>
      </c>
    </row>
    <row r="21" spans="13:13" ht="12.75" customHeight="1">
      <c r="M21" s="5" t="s">
        <v>38</v>
      </c>
    </row>
    <row r="22" spans="13:13" ht="12.75" customHeight="1">
      <c r="M22" s="6" t="s">
        <v>39</v>
      </c>
    </row>
    <row r="23" spans="13:13" ht="12.75" customHeight="1">
      <c r="M23" s="5" t="s">
        <v>40</v>
      </c>
    </row>
    <row r="24" spans="13:13" ht="12.75" customHeight="1">
      <c r="M24" s="6" t="s">
        <v>41</v>
      </c>
    </row>
    <row r="25" spans="13:13" ht="12.75" customHeight="1">
      <c r="M25" s="5" t="s">
        <v>42</v>
      </c>
    </row>
    <row r="26" spans="13:13" ht="12.75" customHeight="1">
      <c r="M26" s="6" t="s">
        <v>43</v>
      </c>
    </row>
    <row r="27" spans="13:13" ht="12.75" customHeight="1">
      <c r="M27" s="5" t="s">
        <v>44</v>
      </c>
    </row>
    <row r="28" spans="13:13" ht="12.75" customHeight="1">
      <c r="M28" s="6" t="s">
        <v>45</v>
      </c>
    </row>
    <row r="29" spans="13:13" ht="12.75" customHeight="1">
      <c r="M29" s="5" t="s">
        <v>46</v>
      </c>
    </row>
    <row r="30" spans="13:13" ht="12.75" customHeight="1">
      <c r="M30" s="5" t="s">
        <v>47</v>
      </c>
    </row>
    <row r="31" spans="13:13" ht="12.75" customHeight="1">
      <c r="M31" s="6" t="s">
        <v>48</v>
      </c>
    </row>
    <row r="32" spans="13:13" ht="12.75" customHeight="1">
      <c r="M32" s="5" t="s">
        <v>49</v>
      </c>
    </row>
    <row r="33" spans="13:13" ht="12.75" customHeight="1">
      <c r="M33" s="6" t="s">
        <v>50</v>
      </c>
    </row>
    <row r="34" spans="13:13" ht="12.75" customHeight="1">
      <c r="M34" s="5" t="s">
        <v>51</v>
      </c>
    </row>
    <row r="35" spans="13:13" ht="12.75" customHeight="1">
      <c r="M35" s="6" t="s">
        <v>52</v>
      </c>
    </row>
    <row r="36" spans="13:13" ht="12.75" customHeight="1">
      <c r="M36" s="5" t="s">
        <v>53</v>
      </c>
    </row>
    <row r="37" spans="13:13" ht="12.75" customHeight="1">
      <c r="M37" s="6" t="s">
        <v>54</v>
      </c>
    </row>
    <row r="38" spans="13:13" ht="12.75" customHeight="1">
      <c r="M38" s="5" t="s">
        <v>55</v>
      </c>
    </row>
    <row r="39" spans="13:13" ht="12.75" customHeight="1">
      <c r="M39" s="6" t="s">
        <v>56</v>
      </c>
    </row>
    <row r="40" spans="13:13" ht="12.75" customHeight="1"/>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2.xml><?xml version="1.0" encoding="utf-8"?>
<ds:datastoreItem xmlns:ds="http://schemas.openxmlformats.org/officeDocument/2006/customXml" ds:itemID="{492F8411-93EC-4201-A614-F2C25C7AFA34}">
  <ds:schemaRefs>
    <ds:schemaRef ds:uri="http://purl.org/dc/elements/1.1/"/>
    <ds:schemaRef ds:uri="http://purl.org/dc/dcmitype/"/>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bbb1532b-ab18-4e7b-be3e-fa8e2303545f"/>
    <ds:schemaRef ds:uri="http://purl.org/dc/terms/"/>
  </ds:schemaRefs>
</ds:datastoreItem>
</file>

<file path=customXml/itemProps3.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Carolina Moreno Lopez</cp:lastModifiedBy>
  <cp:lastPrinted>2017-10-26T15:22:21Z</cp:lastPrinted>
  <dcterms:created xsi:type="dcterms:W3CDTF">2008-08-05T17:06:18Z</dcterms:created>
  <dcterms:modified xsi:type="dcterms:W3CDTF">2018-06-06T23:12:47Z</dcterms:modified>
</cp:coreProperties>
</file>